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326" windowWidth="7605" windowHeight="6630" activeTab="0"/>
  </bookViews>
  <sheets>
    <sheet name="Trip Timeline" sheetId="1" r:id="rId1"/>
  </sheets>
  <definedNames>
    <definedName name="_xlnm.Print_Area" localSheetId="0">'Trip Timeline'!$A$1:$Z$183</definedName>
  </definedNames>
  <calcPr fullCalcOnLoad="1"/>
</workbook>
</file>

<file path=xl/sharedStrings.xml><?xml version="1.0" encoding="utf-8"?>
<sst xmlns="http://schemas.openxmlformats.org/spreadsheetml/2006/main" count="104" uniqueCount="99">
  <si>
    <t>Destination</t>
  </si>
  <si>
    <t>Arrival</t>
  </si>
  <si>
    <t>Departure</t>
  </si>
  <si>
    <t>Travel Time</t>
  </si>
  <si>
    <t>Time in Location</t>
  </si>
  <si>
    <t>Days Elapsed</t>
  </si>
  <si>
    <t>Lenth-of-Stay -o- Meter</t>
  </si>
  <si>
    <t xml:space="preserve">Washington, D.C. </t>
  </si>
  <si>
    <t xml:space="preserve">Baltimore, Md. </t>
  </si>
  <si>
    <t xml:space="preserve">Philadelphia, Pa. </t>
  </si>
  <si>
    <t xml:space="preserve">New York, N.Y. </t>
  </si>
  <si>
    <t xml:space="preserve">South Hadley, Mass. </t>
  </si>
  <si>
    <t xml:space="preserve">Cape Cod, Mass. </t>
  </si>
  <si>
    <t xml:space="preserve">Boston, Mass. </t>
  </si>
  <si>
    <t xml:space="preserve">Portland, Maine </t>
  </si>
  <si>
    <t xml:space="preserve">Athens, Maine </t>
  </si>
  <si>
    <t xml:space="preserve">Burlington, Vt. </t>
  </si>
  <si>
    <t xml:space="preserve">Adirondack Park </t>
  </si>
  <si>
    <t xml:space="preserve">Finger Lakes Region, N.Y. </t>
  </si>
  <si>
    <t xml:space="preserve">Buffalo, N.Y. </t>
  </si>
  <si>
    <t xml:space="preserve">Cleveland, Ohio </t>
  </si>
  <si>
    <t xml:space="preserve">Pittsburgh, Pa. </t>
  </si>
  <si>
    <t xml:space="preserve">Williamsport, Pa. </t>
  </si>
  <si>
    <t xml:space="preserve">Blue Ridge Parkway </t>
  </si>
  <si>
    <t xml:space="preserve">Asheville, N.C. </t>
  </si>
  <si>
    <t xml:space="preserve">Charlotte, N.C. </t>
  </si>
  <si>
    <t xml:space="preserve">Charleston, S.C. </t>
  </si>
  <si>
    <t xml:space="preserve">Savannah, Ga. </t>
  </si>
  <si>
    <t xml:space="preserve">Jacksonville, Fla. </t>
  </si>
  <si>
    <t xml:space="preserve">Daytona Beach, Fla. </t>
  </si>
  <si>
    <t xml:space="preserve">Miami, Fla. </t>
  </si>
  <si>
    <t xml:space="preserve">Key West, Fla. </t>
  </si>
  <si>
    <t xml:space="preserve">Tampa, Fla. </t>
  </si>
  <si>
    <t xml:space="preserve">Macon, Ga. </t>
  </si>
  <si>
    <t xml:space="preserve">Atlanta, Ga. </t>
  </si>
  <si>
    <t xml:space="preserve">Birmingham, Ala. </t>
  </si>
  <si>
    <t xml:space="preserve">Montgomery, Ala. </t>
  </si>
  <si>
    <t xml:space="preserve">Pensacola, Fla. </t>
  </si>
  <si>
    <t xml:space="preserve">Mobile, Ala. </t>
  </si>
  <si>
    <t xml:space="preserve">New Orleans, La. </t>
  </si>
  <si>
    <t xml:space="preserve">Baton Rouge, La. </t>
  </si>
  <si>
    <t xml:space="preserve">Memphis, Tenn. </t>
  </si>
  <si>
    <t xml:space="preserve">St. Louis, Mo. </t>
  </si>
  <si>
    <t xml:space="preserve">Louisville, Ky. </t>
  </si>
  <si>
    <t xml:space="preserve">Indianapolis, Ind. </t>
  </si>
  <si>
    <t xml:space="preserve">Grand Rapids, Mich. </t>
  </si>
  <si>
    <t xml:space="preserve">Chicago, Ill. </t>
  </si>
  <si>
    <t xml:space="preserve">Milwaukee, Wis. </t>
  </si>
  <si>
    <t xml:space="preserve">Minneapolis/St. Paul, Minn. </t>
  </si>
  <si>
    <t xml:space="preserve">Detroit Lakes, Minn. </t>
  </si>
  <si>
    <t xml:space="preserve">Badlands National Park </t>
  </si>
  <si>
    <t xml:space="preserve">Sioux Falls, S.D. </t>
  </si>
  <si>
    <t xml:space="preserve">Lincoln, Neb. </t>
  </si>
  <si>
    <t xml:space="preserve">Omaha, Neb. </t>
  </si>
  <si>
    <t xml:space="preserve">Wichita, Kan. </t>
  </si>
  <si>
    <t xml:space="preserve">Tulsa, Okla. </t>
  </si>
  <si>
    <t xml:space="preserve">Dallas, Texas </t>
  </si>
  <si>
    <t xml:space="preserve">Houston, Texas </t>
  </si>
  <si>
    <t xml:space="preserve">San Antonio, Texas </t>
  </si>
  <si>
    <t xml:space="preserve">Austin, Texas </t>
  </si>
  <si>
    <t xml:space="preserve">Abilene, Texas </t>
  </si>
  <si>
    <t xml:space="preserve">Amarillo, Texas </t>
  </si>
  <si>
    <t xml:space="preserve">Colorado Springs, Colo. </t>
  </si>
  <si>
    <t xml:space="preserve">Denver, Colo. </t>
  </si>
  <si>
    <t xml:space="preserve">Boulder, Colo. </t>
  </si>
  <si>
    <t xml:space="preserve">Cheyenne, Wyo. </t>
  </si>
  <si>
    <t xml:space="preserve">Casper, Wyo. </t>
  </si>
  <si>
    <t xml:space="preserve">Billings, Mont. </t>
  </si>
  <si>
    <t xml:space="preserve">Yellowstone National Park </t>
  </si>
  <si>
    <t xml:space="preserve">Idaho Falls, Idaho </t>
  </si>
  <si>
    <t xml:space="preserve">Salt Lake City, Utah </t>
  </si>
  <si>
    <t xml:space="preserve">Las Vegas, Nev. </t>
  </si>
  <si>
    <t xml:space="preserve">San Bernardino, Calif. </t>
  </si>
  <si>
    <t xml:space="preserve">San Diego, Calif. </t>
  </si>
  <si>
    <t xml:space="preserve">Los Angeles, Calif. </t>
  </si>
  <si>
    <t xml:space="preserve">Santa Monica, Calif. </t>
  </si>
  <si>
    <t xml:space="preserve">Santa Barbara, Calif. </t>
  </si>
  <si>
    <t xml:space="preserve">Santa Cruz, Calif. </t>
  </si>
  <si>
    <t xml:space="preserve">San Jose, Calif. </t>
  </si>
  <si>
    <t xml:space="preserve">San Francisco, Calif. </t>
  </si>
  <si>
    <t xml:space="preserve">Napa Valley, Calif. </t>
  </si>
  <si>
    <t xml:space="preserve">Pacific Coastal Highway </t>
  </si>
  <si>
    <t xml:space="preserve">Eugene, Ore. </t>
  </si>
  <si>
    <t xml:space="preserve">Seattle, Wa. </t>
  </si>
  <si>
    <t xml:space="preserve">Portland, Ore. </t>
  </si>
  <si>
    <t>Hanover, N.H.</t>
  </si>
  <si>
    <t>Harrisburg, Pa.</t>
  </si>
  <si>
    <t>Selinsgrove, Pa.</t>
  </si>
  <si>
    <t>Bryce Canyon</t>
  </si>
  <si>
    <t>Zion Canyon</t>
  </si>
  <si>
    <t>Grand Canyon</t>
  </si>
  <si>
    <t xml:space="preserve">Death Valley Nat'l Park, Calif. </t>
  </si>
  <si>
    <t xml:space="preserve">Wasatch-Cache Nat'l Forest </t>
  </si>
  <si>
    <t>Shenendoah Nat'l Park</t>
  </si>
  <si>
    <t>Great Smokey Mountain</t>
  </si>
  <si>
    <t>Yosemite Nat'l Park</t>
  </si>
  <si>
    <t xml:space="preserve">Sanoma Valley, Calif. </t>
  </si>
  <si>
    <t>?</t>
  </si>
  <si>
    <t>Input area:  Hide when not in use.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</si>
</sst>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h:mm;@"/>
    <numFmt numFmtId="167" formatCode="[$-409]dddd\,\ mmmm\ dd\,\ yyyy"/>
    <numFmt numFmtId="168" formatCode="[$-409]m/d/yy\ h:mm\ AM/PM;@"/>
    <numFmt numFmtId="169" formatCode="d\ h:mm"/>
    <numFmt numFmtId="170" formatCode="mmm\-yyyy"/>
    <numFmt numFmtId="171" formatCode="d&quot;d&quot;\ h:mm"/>
    <numFmt numFmtId="172" formatCode="0.0"/>
    <numFmt numFmtId="173" formatCode="0.0000000000"/>
    <numFmt numFmtId="174" formatCode="0.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m/d/yyyy;@"/>
    <numFmt numFmtId="183" formatCode="m/d/yy;@"/>
    <numFmt numFmtId="184" formatCode="m/d;@"/>
    <numFmt numFmtId="185" formatCode="h:mm\ a/p"/>
    <numFmt numFmtId="186" formatCode="h:mma/p"/>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F400]h:mm:ss\ AM/PM"/>
    <numFmt numFmtId="194" formatCode="0.000000000000000000"/>
    <numFmt numFmtId="195" formatCode="[$-F800]dddd\,\ mmmm\ dd\,\ yyyy"/>
    <numFmt numFmtId="196" formatCode="[$-F800]dddd"/>
    <numFmt numFmtId="197" formatCode="ddd"/>
    <numFmt numFmtId="198" formatCode="0.0000000000000000000"/>
  </numFmts>
  <fonts count="15">
    <font>
      <sz val="10"/>
      <name val="Arial"/>
      <family val="0"/>
    </font>
    <font>
      <b/>
      <sz val="10"/>
      <name val="Arial"/>
      <family val="2"/>
    </font>
    <font>
      <sz val="8"/>
      <name val="Arial"/>
      <family val="0"/>
    </font>
    <font>
      <sz val="7.5"/>
      <name val="Arial"/>
      <family val="0"/>
    </font>
    <font>
      <i/>
      <sz val="8"/>
      <name val="Arial"/>
      <family val="2"/>
    </font>
    <font>
      <sz val="7.5"/>
      <color indexed="9"/>
      <name val="Arial"/>
      <family val="0"/>
    </font>
    <font>
      <i/>
      <sz val="6.5"/>
      <name val="Arial"/>
      <family val="2"/>
    </font>
    <font>
      <sz val="6"/>
      <name val="Arial"/>
      <family val="0"/>
    </font>
    <font>
      <sz val="6.5"/>
      <name val="Arial"/>
      <family val="0"/>
    </font>
    <font>
      <u val="single"/>
      <sz val="10"/>
      <color indexed="12"/>
      <name val="Arial"/>
      <family val="0"/>
    </font>
    <font>
      <u val="single"/>
      <sz val="10"/>
      <color indexed="36"/>
      <name val="Arial"/>
      <family val="0"/>
    </font>
    <font>
      <sz val="5"/>
      <name val="Arial"/>
      <family val="0"/>
    </font>
    <font>
      <i/>
      <sz val="6.5"/>
      <color indexed="23"/>
      <name val="Arial"/>
      <family val="2"/>
    </font>
    <font>
      <sz val="5"/>
      <color indexed="23"/>
      <name val="Arial"/>
      <family val="2"/>
    </font>
    <font>
      <b/>
      <sz val="9"/>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dashed"/>
      <bottom>
        <color indexed="63"/>
      </bottom>
    </border>
    <border>
      <left>
        <color indexed="63"/>
      </left>
      <right style="hair"/>
      <top>
        <color indexed="63"/>
      </top>
      <bottom style="dashed"/>
    </border>
    <border>
      <left>
        <color indexed="63"/>
      </left>
      <right style="hair"/>
      <top style="dashed"/>
      <bottom>
        <color indexed="63"/>
      </bottom>
    </border>
    <border>
      <left>
        <color indexed="63"/>
      </left>
      <right style="medium"/>
      <top style="dashed"/>
      <bottom>
        <color indexed="63"/>
      </bottom>
    </border>
    <border>
      <left>
        <color indexed="63"/>
      </left>
      <right style="hair"/>
      <top>
        <color indexed="63"/>
      </top>
      <bottom style="medium"/>
    </border>
    <border>
      <left>
        <color indexed="63"/>
      </left>
      <right style="medium"/>
      <top>
        <color indexed="63"/>
      </top>
      <bottom style="dashed"/>
    </border>
    <border>
      <left style="hair"/>
      <right>
        <color indexed="63"/>
      </right>
      <top style="medium"/>
      <bottom>
        <color indexed="63"/>
      </bottom>
    </border>
    <border>
      <left>
        <color indexed="63"/>
      </left>
      <right style="hair"/>
      <top style="medium"/>
      <bottom>
        <color indexed="63"/>
      </bottom>
    </border>
    <border>
      <left style="medium"/>
      <right>
        <color indexed="63"/>
      </right>
      <top style="medium"/>
      <bottom>
        <color indexed="63"/>
      </bottom>
    </border>
    <border>
      <left style="medium"/>
      <right>
        <color indexed="63"/>
      </right>
      <top>
        <color indexed="63"/>
      </top>
      <bottom style="dashed"/>
    </border>
    <border>
      <left>
        <color indexed="63"/>
      </left>
      <right>
        <color indexed="63"/>
      </right>
      <top>
        <color indexed="63"/>
      </top>
      <bottom style="medium"/>
    </border>
    <border>
      <left style="hair"/>
      <right>
        <color indexed="63"/>
      </right>
      <top>
        <color indexed="63"/>
      </top>
      <bottom style="dashed"/>
    </border>
    <border>
      <left style="medium"/>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color indexed="63"/>
      </left>
      <right style="thin">
        <color indexed="9"/>
      </right>
      <top>
        <color indexed="63"/>
      </top>
      <bottom style="medium"/>
    </border>
    <border>
      <left style="thin">
        <color indexed="9"/>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style="medium"/>
      <top style="dash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1" fillId="2" borderId="1" xfId="0" applyFont="1" applyFill="1" applyBorder="1" applyAlignment="1">
      <alignment horizontal="center" textRotation="90"/>
    </xf>
    <xf numFmtId="0" fontId="1" fillId="2" borderId="2" xfId="0" applyFont="1" applyFill="1" applyBorder="1" applyAlignment="1">
      <alignment horizontal="center" textRotation="90"/>
    </xf>
    <xf numFmtId="171" fontId="0" fillId="2" borderId="3" xfId="0" applyNumberFormat="1" applyFill="1" applyBorder="1" applyAlignment="1">
      <alignment horizontal="center"/>
    </xf>
    <xf numFmtId="20" fontId="3" fillId="3" borderId="4" xfId="0" applyNumberFormat="1" applyFont="1" applyFill="1" applyBorder="1" applyAlignment="1">
      <alignment horizontal="center"/>
    </xf>
    <xf numFmtId="0" fontId="6" fillId="2" borderId="0" xfId="0" applyFont="1" applyFill="1" applyBorder="1" applyAlignment="1">
      <alignment horizontal="center"/>
    </xf>
    <xf numFmtId="0" fontId="0" fillId="2" borderId="0" xfId="0" applyFill="1" applyAlignment="1">
      <alignment horizontal="left"/>
    </xf>
    <xf numFmtId="0" fontId="0" fillId="2" borderId="0" xfId="0" applyFill="1" applyAlignment="1">
      <alignment horizontal="right"/>
    </xf>
    <xf numFmtId="0" fontId="4" fillId="2" borderId="5" xfId="0" applyFont="1" applyFill="1" applyBorder="1" applyAlignment="1">
      <alignment horizontal="right"/>
    </xf>
    <xf numFmtId="0" fontId="4" fillId="2" borderId="6" xfId="0" applyFont="1" applyFill="1" applyBorder="1" applyAlignment="1">
      <alignment horizontal="left"/>
    </xf>
    <xf numFmtId="184" fontId="0" fillId="2" borderId="7" xfId="0" applyNumberFormat="1" applyFill="1" applyBorder="1" applyAlignment="1">
      <alignment horizontal="right"/>
    </xf>
    <xf numFmtId="0" fontId="3" fillId="2" borderId="8" xfId="0" applyFont="1" applyFill="1" applyBorder="1" applyAlignment="1">
      <alignment horizontal="left"/>
    </xf>
    <xf numFmtId="186" fontId="0" fillId="4" borderId="9" xfId="0" applyNumberFormat="1" applyFill="1" applyBorder="1" applyAlignment="1">
      <alignment horizontal="left"/>
    </xf>
    <xf numFmtId="186" fontId="0" fillId="4" borderId="10" xfId="0" applyNumberFormat="1" applyFill="1" applyBorder="1" applyAlignment="1">
      <alignment horizontal="left"/>
    </xf>
    <xf numFmtId="20" fontId="3" fillId="2" borderId="11" xfId="0" applyNumberFormat="1" applyFont="1" applyFill="1" applyBorder="1" applyAlignment="1">
      <alignment horizontal="left"/>
    </xf>
    <xf numFmtId="194" fontId="7" fillId="2" borderId="12" xfId="0" applyNumberFormat="1" applyFont="1" applyFill="1" applyBorder="1" applyAlignment="1">
      <alignment horizontal="right"/>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2" xfId="0" applyFont="1" applyFill="1" applyBorder="1" applyAlignment="1">
      <alignment horizontal="center" textRotation="90"/>
    </xf>
    <xf numFmtId="0" fontId="1" fillId="2" borderId="15" xfId="0" applyFont="1" applyFill="1" applyBorder="1" applyAlignment="1">
      <alignment horizontal="center"/>
    </xf>
    <xf numFmtId="0" fontId="1" fillId="2" borderId="1" xfId="0" applyFont="1" applyFill="1" applyBorder="1" applyAlignment="1">
      <alignment horizontal="center"/>
    </xf>
    <xf numFmtId="0" fontId="8" fillId="2" borderId="16" xfId="0" applyFont="1" applyFill="1" applyBorder="1" applyAlignment="1">
      <alignment horizontal="center"/>
    </xf>
    <xf numFmtId="0" fontId="8" fillId="2" borderId="4" xfId="0" applyFont="1" applyFill="1" applyBorder="1" applyAlignment="1">
      <alignment horizontal="center"/>
    </xf>
    <xf numFmtId="171" fontId="5" fillId="2" borderId="0" xfId="0" applyNumberFormat="1" applyFont="1" applyFill="1" applyBorder="1" applyAlignment="1">
      <alignment horizontal="left"/>
    </xf>
    <xf numFmtId="171" fontId="5" fillId="2" borderId="17" xfId="0" applyNumberFormat="1" applyFont="1" applyFill="1" applyBorder="1" applyAlignment="1">
      <alignment horizontal="left"/>
    </xf>
    <xf numFmtId="197" fontId="13" fillId="2" borderId="18" xfId="0" applyNumberFormat="1" applyFont="1" applyFill="1" applyBorder="1" applyAlignment="1">
      <alignment horizontal="center" vertical="top"/>
    </xf>
    <xf numFmtId="197" fontId="13" fillId="2" borderId="4" xfId="0" applyNumberFormat="1" applyFont="1" applyFill="1" applyBorder="1" applyAlignment="1">
      <alignment horizontal="center" vertical="top"/>
    </xf>
    <xf numFmtId="171" fontId="5" fillId="2" borderId="6" xfId="0" applyNumberFormat="1" applyFont="1" applyFill="1" applyBorder="1" applyAlignment="1">
      <alignment horizontal="left"/>
    </xf>
    <xf numFmtId="171" fontId="5" fillId="2" borderId="19" xfId="0" applyNumberFormat="1" applyFont="1" applyFill="1" applyBorder="1" applyAlignment="1">
      <alignment horizontal="left"/>
    </xf>
    <xf numFmtId="171" fontId="5" fillId="2" borderId="20" xfId="0" applyNumberFormat="1" applyFont="1" applyFill="1" applyBorder="1" applyAlignment="1">
      <alignment horizontal="left"/>
    </xf>
    <xf numFmtId="171" fontId="5" fillId="2" borderId="21" xfId="0" applyNumberFormat="1" applyFont="1" applyFill="1" applyBorder="1" applyAlignment="1">
      <alignment horizontal="left"/>
    </xf>
    <xf numFmtId="0" fontId="0" fillId="2" borderId="3" xfId="0" applyFill="1" applyBorder="1" applyAlignment="1">
      <alignment/>
    </xf>
    <xf numFmtId="0" fontId="0" fillId="2" borderId="9" xfId="0" applyFill="1" applyBorder="1" applyAlignment="1">
      <alignment/>
    </xf>
    <xf numFmtId="0" fontId="14" fillId="2" borderId="22" xfId="0" applyFont="1" applyFill="1" applyBorder="1" applyAlignment="1">
      <alignment/>
    </xf>
    <xf numFmtId="171" fontId="5" fillId="2" borderId="23" xfId="0" applyNumberFormat="1" applyFont="1" applyFill="1" applyBorder="1" applyAlignment="1">
      <alignment horizontal="left"/>
    </xf>
    <xf numFmtId="171" fontId="5" fillId="2" borderId="24" xfId="0" applyNumberFormat="1" applyFont="1" applyFill="1" applyBorder="1" applyAlignment="1">
      <alignment horizontal="left"/>
    </xf>
    <xf numFmtId="171" fontId="5" fillId="2" borderId="25" xfId="0" applyNumberFormat="1" applyFont="1" applyFill="1" applyBorder="1" applyAlignment="1">
      <alignment horizontal="left"/>
    </xf>
    <xf numFmtId="171" fontId="5" fillId="2" borderId="11" xfId="0" applyNumberFormat="1" applyFont="1" applyFill="1" applyBorder="1" applyAlignment="1">
      <alignment horizontal="left"/>
    </xf>
    <xf numFmtId="197" fontId="13" fillId="2" borderId="26" xfId="0" applyNumberFormat="1" applyFont="1" applyFill="1" applyBorder="1" applyAlignment="1">
      <alignment horizontal="center" vertical="top"/>
    </xf>
    <xf numFmtId="171" fontId="0" fillId="0" borderId="3" xfId="0" applyNumberFormat="1" applyFont="1" applyFill="1" applyBorder="1" applyAlignment="1">
      <alignment horizontal="center"/>
    </xf>
    <xf numFmtId="184" fontId="0" fillId="0" borderId="7" xfId="0" applyNumberFormat="1" applyFont="1" applyFill="1" applyBorder="1" applyAlignment="1">
      <alignment horizontal="right"/>
    </xf>
    <xf numFmtId="20" fontId="3" fillId="0" borderId="17" xfId="0" applyNumberFormat="1" applyFont="1" applyFill="1" applyBorder="1" applyAlignment="1">
      <alignment horizontal="center"/>
    </xf>
    <xf numFmtId="197" fontId="11" fillId="0" borderId="26" xfId="0" applyNumberFormat="1" applyFont="1" applyFill="1" applyBorder="1" applyAlignment="1">
      <alignment horizontal="center" vertical="top"/>
    </xf>
    <xf numFmtId="172" fontId="7" fillId="0" borderId="27" xfId="0" applyNumberFormat="1" applyFont="1" applyFill="1" applyBorder="1" applyAlignment="1">
      <alignment horizontal="right"/>
    </xf>
    <xf numFmtId="186" fontId="0" fillId="0" borderId="10" xfId="0" applyNumberFormat="1" applyFont="1" applyFill="1" applyBorder="1" applyAlignment="1">
      <alignment horizontal="center"/>
    </xf>
    <xf numFmtId="0" fontId="12" fillId="2" borderId="12" xfId="0" applyFont="1" applyFill="1" applyBorder="1" applyAlignment="1">
      <alignment horizontal="right"/>
    </xf>
    <xf numFmtId="191" fontId="7" fillId="2" borderId="12" xfId="0" applyNumberFormat="1" applyFont="1" applyFill="1" applyBorder="1" applyAlignment="1">
      <alignment horizontal="right"/>
    </xf>
    <xf numFmtId="186" fontId="0" fillId="4" borderId="28" xfId="0" applyNumberFormat="1" applyFill="1" applyBorder="1" applyAlignment="1">
      <alignment horizontal="left"/>
    </xf>
    <xf numFmtId="0" fontId="6" fillId="2" borderId="18" xfId="0" applyFont="1" applyFill="1" applyBorder="1" applyAlignment="1">
      <alignment horizontal="right"/>
    </xf>
    <xf numFmtId="193" fontId="2" fillId="2" borderId="0" xfId="0" applyNumberFormat="1" applyFont="1" applyFill="1" applyAlignment="1">
      <alignment horizontal="left"/>
    </xf>
    <xf numFmtId="193" fontId="2" fillId="0" borderId="0" xfId="0" applyNumberFormat="1" applyFont="1" applyFill="1" applyAlignment="1">
      <alignment horizontal="left"/>
    </xf>
    <xf numFmtId="0" fontId="2" fillId="2" borderId="0" xfId="0" applyFont="1" applyFill="1" applyAlignment="1">
      <alignment horizontal="right"/>
    </xf>
    <xf numFmtId="168" fontId="2" fillId="2" borderId="0" xfId="0" applyNumberFormat="1" applyFont="1" applyFill="1" applyAlignment="1">
      <alignment horizontal="center"/>
    </xf>
    <xf numFmtId="0" fontId="2" fillId="2"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FFCC00"/>
        </patternFill>
      </fill>
      <border/>
    </dxf>
    <dxf>
      <fill>
        <patternFill>
          <bgColor rgb="FFFFFF00"/>
        </patternFill>
      </fill>
      <border/>
    </dxf>
    <dxf>
      <fill>
        <patternFill>
          <bgColor rgb="FFCC99FF"/>
        </patternFill>
      </fill>
      <border/>
    </dxf>
    <dxf>
      <fill>
        <patternFill>
          <bgColor rgb="FFFFFF99"/>
        </patternFill>
      </fill>
      <border/>
    </dxf>
    <dxf>
      <fill>
        <patternFill>
          <bgColor rgb="FFFFCC99"/>
        </patternFill>
      </fill>
      <border/>
    </dxf>
    <dxf>
      <font>
        <color rgb="FF99CCFF"/>
      </font>
      <fill>
        <patternFill>
          <bgColor rgb="FF99CCFF"/>
        </patternFill>
      </fill>
      <border/>
    </dxf>
    <dxf>
      <font>
        <color rgb="FF3366FF"/>
      </font>
      <fill>
        <patternFill>
          <bgColor rgb="FF3366FF"/>
        </patternFill>
      </fill>
      <border/>
    </dxf>
    <dxf>
      <font>
        <color rgb="FF0000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183"/>
  <sheetViews>
    <sheetView tabSelected="1" workbookViewId="0" topLeftCell="A1">
      <pane ySplit="3" topLeftCell="BM4" activePane="bottomLeft" state="frozen"/>
      <selection pane="topLeft" activeCell="A1" sqref="A1"/>
      <selection pane="bottomLeft" activeCell="S4" sqref="S4"/>
    </sheetView>
  </sheetViews>
  <sheetFormatPr defaultColWidth="9.140625" defaultRowHeight="12.75"/>
  <cols>
    <col min="1" max="1" width="0.71875" style="1" customWidth="1"/>
    <col min="2" max="2" width="1.57421875" style="3" customWidth="1"/>
    <col min="3" max="16" width="1.57421875" style="1" customWidth="1"/>
    <col min="17" max="17" width="5.00390625" style="11" customWidth="1"/>
    <col min="18" max="18" width="7.00390625" style="10" customWidth="1"/>
    <col min="19" max="19" width="9.28125" style="4" customWidth="1"/>
    <col min="20" max="20" width="5.00390625" style="11" customWidth="1"/>
    <col min="21" max="21" width="7.140625" style="4" customWidth="1"/>
    <col min="22" max="22" width="7.140625" style="4" hidden="1" customWidth="1"/>
    <col min="23" max="23" width="0.71875" style="1" customWidth="1"/>
    <col min="24" max="24" width="21.57421875" style="55" bestFit="1" customWidth="1"/>
    <col min="25" max="25" width="13.28125" style="56" bestFit="1" customWidth="1"/>
    <col min="26" max="26" width="9.7109375" style="53" bestFit="1" customWidth="1"/>
    <col min="27" max="16384" width="9.140625" style="1" customWidth="1"/>
  </cols>
  <sheetData>
    <row r="1" ht="3.75" customHeight="1" thickBot="1"/>
    <row r="2" spans="2:26" ht="83.25" customHeight="1">
      <c r="B2" s="23" t="s">
        <v>0</v>
      </c>
      <c r="C2" s="24"/>
      <c r="D2" s="24"/>
      <c r="E2" s="24"/>
      <c r="F2" s="24"/>
      <c r="G2" s="24"/>
      <c r="H2" s="24"/>
      <c r="I2" s="24"/>
      <c r="J2" s="24"/>
      <c r="K2" s="24"/>
      <c r="L2" s="24"/>
      <c r="M2" s="24"/>
      <c r="N2" s="24"/>
      <c r="O2" s="24"/>
      <c r="P2" s="24"/>
      <c r="Q2" s="20" t="s">
        <v>1</v>
      </c>
      <c r="R2" s="21"/>
      <c r="S2" s="5" t="s">
        <v>4</v>
      </c>
      <c r="T2" s="20" t="s">
        <v>2</v>
      </c>
      <c r="U2" s="22"/>
      <c r="V2" s="6"/>
      <c r="X2" s="57" t="s">
        <v>98</v>
      </c>
      <c r="Y2" s="56" t="s">
        <v>1</v>
      </c>
      <c r="Z2" s="53" t="s">
        <v>3</v>
      </c>
    </row>
    <row r="3" spans="2:22" ht="12.75">
      <c r="B3" s="25" t="s">
        <v>6</v>
      </c>
      <c r="C3" s="26"/>
      <c r="D3" s="26"/>
      <c r="E3" s="26"/>
      <c r="F3" s="26"/>
      <c r="G3" s="26"/>
      <c r="H3" s="26"/>
      <c r="I3" s="26"/>
      <c r="J3" s="26"/>
      <c r="K3" s="26"/>
      <c r="L3" s="26"/>
      <c r="M3" s="26"/>
      <c r="N3" s="26"/>
      <c r="O3" s="26"/>
      <c r="P3" s="26"/>
      <c r="Q3" s="12"/>
      <c r="R3" s="13"/>
      <c r="S3" s="9" t="s">
        <v>3</v>
      </c>
      <c r="T3" s="52"/>
      <c r="U3" s="49" t="s">
        <v>5</v>
      </c>
      <c r="V3" s="49" t="s">
        <v>5</v>
      </c>
    </row>
    <row r="4" spans="2:25" ht="12.75">
      <c r="B4" s="37" t="str">
        <f>X4</f>
        <v>Washington, D.C. </v>
      </c>
      <c r="C4" s="35"/>
      <c r="D4" s="35"/>
      <c r="E4" s="35"/>
      <c r="F4" s="35"/>
      <c r="G4" s="35"/>
      <c r="H4" s="35"/>
      <c r="I4" s="35"/>
      <c r="J4" s="35"/>
      <c r="K4" s="35"/>
      <c r="L4" s="35"/>
      <c r="M4" s="35"/>
      <c r="N4" s="35"/>
      <c r="O4" s="35"/>
      <c r="P4" s="36"/>
      <c r="Q4" s="14">
        <f>Y4</f>
        <v>39964.5</v>
      </c>
      <c r="R4" s="16">
        <f>Q4-INT(Q4)</f>
        <v>0.5</v>
      </c>
      <c r="S4" s="7">
        <f>T4-Q4</f>
        <v>2.1138888888890506</v>
      </c>
      <c r="T4" s="14">
        <f>Q6-S5</f>
        <v>39966.61388888889</v>
      </c>
      <c r="U4" s="17">
        <f>MROUND(T4-INT(T4)-0.01041669/2,0.01041669)</f>
        <v>0.6041680199999999</v>
      </c>
      <c r="V4" s="51">
        <f>T4-INT(T4)</f>
        <v>0.6138888888890506</v>
      </c>
      <c r="X4" s="55" t="s">
        <v>7</v>
      </c>
      <c r="Y4" s="56">
        <v>39964.5</v>
      </c>
    </row>
    <row r="5" spans="2:26" s="2" customFormat="1" ht="9" customHeight="1">
      <c r="B5" s="32">
        <f>$S4</f>
        <v>2.1138888888890506</v>
      </c>
      <c r="C5" s="27">
        <f>$S4</f>
        <v>2.1138888888890506</v>
      </c>
      <c r="D5" s="33">
        <f>$S4</f>
        <v>2.1138888888890506</v>
      </c>
      <c r="E5" s="34">
        <f>$S4</f>
        <v>2.1138888888890506</v>
      </c>
      <c r="F5" s="27">
        <f>$S4</f>
        <v>2.1138888888890506</v>
      </c>
      <c r="G5" s="33">
        <f>$S4</f>
        <v>2.1138888888890506</v>
      </c>
      <c r="H5" s="34">
        <f>$S4</f>
        <v>2.1138888888890506</v>
      </c>
      <c r="I5" s="27">
        <f>$S4</f>
        <v>2.1138888888890506</v>
      </c>
      <c r="J5" s="33">
        <f>$S4</f>
        <v>2.1138888888890506</v>
      </c>
      <c r="K5" s="34">
        <f>$S4</f>
        <v>2.1138888888890506</v>
      </c>
      <c r="L5" s="27">
        <f>$S4</f>
        <v>2.1138888888890506</v>
      </c>
      <c r="M5" s="33">
        <f>$S4</f>
        <v>2.1138888888890506</v>
      </c>
      <c r="N5" s="34">
        <f>$S4</f>
        <v>2.1138888888890506</v>
      </c>
      <c r="O5" s="27">
        <f>$S4</f>
        <v>2.1138888888890506</v>
      </c>
      <c r="P5" s="31">
        <f>$S4</f>
        <v>2.1138888888890506</v>
      </c>
      <c r="Q5" s="30">
        <f>Q4</f>
        <v>39964.5</v>
      </c>
      <c r="R5" s="15"/>
      <c r="S5" s="8">
        <f>Z5</f>
        <v>0.03194444444444444</v>
      </c>
      <c r="T5" s="29">
        <f>T4</f>
        <v>39966.61388888889</v>
      </c>
      <c r="U5" s="50" t="str">
        <f aca="true" t="shared" si="0" ref="U5:U67">CONCATENATE(ROUND(T4-39965,1),"  ")</f>
        <v>1.6  </v>
      </c>
      <c r="V5" s="19" t="str">
        <f>CONCATENATE(ROUND(T4-39965,1),"  ")</f>
        <v>1.6  </v>
      </c>
      <c r="W5" s="1"/>
      <c r="X5" s="55"/>
      <c r="Y5" s="56"/>
      <c r="Z5" s="54">
        <v>0.03194444444444444</v>
      </c>
    </row>
    <row r="6" spans="2:25" ht="12.75">
      <c r="B6" s="37" t="str">
        <f>X6</f>
        <v>Baltimore, Md. </v>
      </c>
      <c r="C6" s="35"/>
      <c r="D6" s="35"/>
      <c r="E6" s="35"/>
      <c r="F6" s="35"/>
      <c r="G6" s="35"/>
      <c r="H6" s="35"/>
      <c r="I6" s="35"/>
      <c r="J6" s="35"/>
      <c r="K6" s="35"/>
      <c r="L6" s="35"/>
      <c r="M6" s="35"/>
      <c r="N6" s="35"/>
      <c r="O6" s="35"/>
      <c r="P6" s="36"/>
      <c r="Q6" s="14">
        <f>Y6</f>
        <v>39966.645833333336</v>
      </c>
      <c r="R6" s="16">
        <f>Q6-INT(Q6)</f>
        <v>0.6458333333357587</v>
      </c>
      <c r="S6" s="7">
        <f>T6-Q6</f>
        <v>0.8555555555503815</v>
      </c>
      <c r="T6" s="14">
        <f>Q8-S7</f>
        <v>39967.501388888886</v>
      </c>
      <c r="U6" s="17">
        <f>MROUND(T6-INT(T6)-0.01041669/2,0.01041669)</f>
        <v>0.50000112</v>
      </c>
      <c r="V6" s="51">
        <f>T6-INT(T6)</f>
        <v>0.5013888888861402</v>
      </c>
      <c r="X6" s="55" t="s">
        <v>8</v>
      </c>
      <c r="Y6" s="56">
        <v>39966.645833333336</v>
      </c>
    </row>
    <row r="7" spans="2:26" s="2" customFormat="1" ht="9" customHeight="1">
      <c r="B7" s="32">
        <f>$S6</f>
        <v>0.8555555555503815</v>
      </c>
      <c r="C7" s="27">
        <f>$S6</f>
        <v>0.8555555555503815</v>
      </c>
      <c r="D7" s="33">
        <f>$S6</f>
        <v>0.8555555555503815</v>
      </c>
      <c r="E7" s="34">
        <f>$S6</f>
        <v>0.8555555555503815</v>
      </c>
      <c r="F7" s="27">
        <f>$S6</f>
        <v>0.8555555555503815</v>
      </c>
      <c r="G7" s="33">
        <f>$S6</f>
        <v>0.8555555555503815</v>
      </c>
      <c r="H7" s="34">
        <f>$S6</f>
        <v>0.8555555555503815</v>
      </c>
      <c r="I7" s="27">
        <f>$S6</f>
        <v>0.8555555555503815</v>
      </c>
      <c r="J7" s="33">
        <f>$S6</f>
        <v>0.8555555555503815</v>
      </c>
      <c r="K7" s="34">
        <f>$S6</f>
        <v>0.8555555555503815</v>
      </c>
      <c r="L7" s="27">
        <f>$S6</f>
        <v>0.8555555555503815</v>
      </c>
      <c r="M7" s="33">
        <f>$S6</f>
        <v>0.8555555555503815</v>
      </c>
      <c r="N7" s="34">
        <f>$S6</f>
        <v>0.8555555555503815</v>
      </c>
      <c r="O7" s="27">
        <f>$S6</f>
        <v>0.8555555555503815</v>
      </c>
      <c r="P7" s="31">
        <f>$S6</f>
        <v>0.8555555555503815</v>
      </c>
      <c r="Q7" s="30">
        <f>Q6</f>
        <v>39966.645833333336</v>
      </c>
      <c r="R7" s="15"/>
      <c r="S7" s="8">
        <f>Z7</f>
        <v>0.07152777777777775</v>
      </c>
      <c r="T7" s="29">
        <f>T6</f>
        <v>39967.501388888886</v>
      </c>
      <c r="U7" s="50" t="str">
        <f t="shared" si="0"/>
        <v>2.5  </v>
      </c>
      <c r="V7" s="19" t="str">
        <f>CONCATENATE(ROUND(T6-39965,1),"  ")</f>
        <v>2.5  </v>
      </c>
      <c r="W7" s="1"/>
      <c r="X7" s="55"/>
      <c r="Y7" s="56"/>
      <c r="Z7" s="53">
        <v>0.07152777777777775</v>
      </c>
    </row>
    <row r="8" spans="2:25" ht="12.75">
      <c r="B8" s="37" t="str">
        <f>X8</f>
        <v>Philadelphia, Pa. </v>
      </c>
      <c r="C8" s="35"/>
      <c r="D8" s="35"/>
      <c r="E8" s="35"/>
      <c r="F8" s="35"/>
      <c r="G8" s="35"/>
      <c r="H8" s="35"/>
      <c r="I8" s="35"/>
      <c r="J8" s="35"/>
      <c r="K8" s="35"/>
      <c r="L8" s="35"/>
      <c r="M8" s="35"/>
      <c r="N8" s="35"/>
      <c r="O8" s="35"/>
      <c r="P8" s="36"/>
      <c r="Q8" s="14">
        <f>Y8</f>
        <v>39967.572916666664</v>
      </c>
      <c r="R8" s="16">
        <f>Q8-INT(Q8)</f>
        <v>0.5729166666642413</v>
      </c>
      <c r="S8" s="7">
        <f>T8-Q8</f>
        <v>1.9861111111167702</v>
      </c>
      <c r="T8" s="14">
        <f>Q10-S9</f>
        <v>39969.55902777778</v>
      </c>
      <c r="U8" s="17">
        <f>MROUND(T8-INT(T8)-0.01041669/2,0.01041669)</f>
        <v>0.55208457</v>
      </c>
      <c r="V8" s="51">
        <f>T8-INT(T8)</f>
        <v>0.5590277777810115</v>
      </c>
      <c r="X8" s="55" t="s">
        <v>9</v>
      </c>
      <c r="Y8" s="56">
        <v>39967.572916666664</v>
      </c>
    </row>
    <row r="9" spans="2:26" ht="9" customHeight="1">
      <c r="B9" s="32">
        <f>$S8</f>
        <v>1.9861111111167702</v>
      </c>
      <c r="C9" s="27">
        <f>$S8</f>
        <v>1.9861111111167702</v>
      </c>
      <c r="D9" s="33">
        <f>$S8</f>
        <v>1.9861111111167702</v>
      </c>
      <c r="E9" s="34">
        <f>$S8</f>
        <v>1.9861111111167702</v>
      </c>
      <c r="F9" s="27">
        <f>$S8</f>
        <v>1.9861111111167702</v>
      </c>
      <c r="G9" s="33">
        <f>$S8</f>
        <v>1.9861111111167702</v>
      </c>
      <c r="H9" s="34">
        <f>$S8</f>
        <v>1.9861111111167702</v>
      </c>
      <c r="I9" s="27">
        <f>$S8</f>
        <v>1.9861111111167702</v>
      </c>
      <c r="J9" s="33">
        <f>$S8</f>
        <v>1.9861111111167702</v>
      </c>
      <c r="K9" s="34">
        <f>$S8</f>
        <v>1.9861111111167702</v>
      </c>
      <c r="L9" s="27">
        <f>$S8</f>
        <v>1.9861111111167702</v>
      </c>
      <c r="M9" s="33">
        <f>$S8</f>
        <v>1.9861111111167702</v>
      </c>
      <c r="N9" s="34">
        <f>$S8</f>
        <v>1.9861111111167702</v>
      </c>
      <c r="O9" s="27">
        <f>$S8</f>
        <v>1.9861111111167702</v>
      </c>
      <c r="P9" s="31">
        <f>$S8</f>
        <v>1.9861111111167702</v>
      </c>
      <c r="Q9" s="30">
        <f>Q8</f>
        <v>39967.572916666664</v>
      </c>
      <c r="R9" s="15"/>
      <c r="S9" s="8">
        <f>Z9</f>
        <v>0.0659722222222222</v>
      </c>
      <c r="T9" s="29">
        <f>T8</f>
        <v>39969.55902777778</v>
      </c>
      <c r="U9" s="50" t="str">
        <f t="shared" si="0"/>
        <v>4.6  </v>
      </c>
      <c r="V9" s="19" t="str">
        <f>CONCATENATE(ROUND(T8-39965,1),"  ")</f>
        <v>4.6  </v>
      </c>
      <c r="Z9" s="53">
        <v>0.0659722222222222</v>
      </c>
    </row>
    <row r="10" spans="2:25" ht="12.75">
      <c r="B10" s="37" t="str">
        <f>X10</f>
        <v>New York, N.Y. </v>
      </c>
      <c r="C10" s="35"/>
      <c r="D10" s="35"/>
      <c r="E10" s="35"/>
      <c r="F10" s="35"/>
      <c r="G10" s="35"/>
      <c r="H10" s="35"/>
      <c r="I10" s="35"/>
      <c r="J10" s="35"/>
      <c r="K10" s="35"/>
      <c r="L10" s="35"/>
      <c r="M10" s="35"/>
      <c r="N10" s="35"/>
      <c r="O10" s="35"/>
      <c r="P10" s="36"/>
      <c r="Q10" s="14">
        <f>Y10</f>
        <v>39969.625</v>
      </c>
      <c r="R10" s="16">
        <f>Q10-INT(Q10)</f>
        <v>0.625</v>
      </c>
      <c r="S10" s="7">
        <f>T10-Q10</f>
        <v>2.3062499999941792</v>
      </c>
      <c r="T10" s="14">
        <f>Q12-S11</f>
        <v>39971.931249999994</v>
      </c>
      <c r="U10" s="17">
        <f>MROUND(T10-INT(T10)-0.01041669/2,0.01041669)</f>
        <v>0.9270854099999999</v>
      </c>
      <c r="V10" s="51">
        <f>T10-INT(T10)</f>
        <v>0.9312499999941792</v>
      </c>
      <c r="X10" s="55" t="s">
        <v>10</v>
      </c>
      <c r="Y10" s="56">
        <v>39969.625</v>
      </c>
    </row>
    <row r="11" spans="2:26" ht="9" customHeight="1">
      <c r="B11" s="32">
        <f>$S10</f>
        <v>2.3062499999941792</v>
      </c>
      <c r="C11" s="27">
        <f>$S10</f>
        <v>2.3062499999941792</v>
      </c>
      <c r="D11" s="33">
        <f>$S10</f>
        <v>2.3062499999941792</v>
      </c>
      <c r="E11" s="34">
        <f>$S10</f>
        <v>2.3062499999941792</v>
      </c>
      <c r="F11" s="27">
        <f>$S10</f>
        <v>2.3062499999941792</v>
      </c>
      <c r="G11" s="33">
        <f>$S10</f>
        <v>2.3062499999941792</v>
      </c>
      <c r="H11" s="34">
        <f>$S10</f>
        <v>2.3062499999941792</v>
      </c>
      <c r="I11" s="27">
        <f>$S10</f>
        <v>2.3062499999941792</v>
      </c>
      <c r="J11" s="33">
        <f>$S10</f>
        <v>2.3062499999941792</v>
      </c>
      <c r="K11" s="34">
        <f>$S10</f>
        <v>2.3062499999941792</v>
      </c>
      <c r="L11" s="27">
        <f>$S10</f>
        <v>2.3062499999941792</v>
      </c>
      <c r="M11" s="33">
        <f>$S10</f>
        <v>2.3062499999941792</v>
      </c>
      <c r="N11" s="34">
        <f>$S10</f>
        <v>2.3062499999941792</v>
      </c>
      <c r="O11" s="27">
        <f>$S10</f>
        <v>2.3062499999941792</v>
      </c>
      <c r="P11" s="31">
        <f>$S10</f>
        <v>2.3062499999941792</v>
      </c>
      <c r="Q11" s="30">
        <f>Q10</f>
        <v>39969.625</v>
      </c>
      <c r="R11" s="15"/>
      <c r="S11" s="8">
        <f>Z11</f>
        <v>0.11041666666666669</v>
      </c>
      <c r="T11" s="29">
        <f>T10</f>
        <v>39971.931249999994</v>
      </c>
      <c r="U11" s="50" t="str">
        <f t="shared" si="0"/>
        <v>6.9  </v>
      </c>
      <c r="V11" s="19" t="str">
        <f>CONCATENATE(ROUND(T10-39965,1),"  ")</f>
        <v>6.9  </v>
      </c>
      <c r="Z11" s="53">
        <v>0.11041666666666669</v>
      </c>
    </row>
    <row r="12" spans="2:25" ht="12.75">
      <c r="B12" s="37" t="str">
        <f>X12</f>
        <v>South Hadley, Mass. </v>
      </c>
      <c r="C12" s="35"/>
      <c r="D12" s="35"/>
      <c r="E12" s="35"/>
      <c r="F12" s="35"/>
      <c r="G12" s="35"/>
      <c r="H12" s="35"/>
      <c r="I12" s="35"/>
      <c r="J12" s="35"/>
      <c r="K12" s="35"/>
      <c r="L12" s="35"/>
      <c r="M12" s="35"/>
      <c r="N12" s="35"/>
      <c r="O12" s="35"/>
      <c r="P12" s="36"/>
      <c r="Q12" s="14">
        <f>Y12</f>
        <v>39972.041666666664</v>
      </c>
      <c r="R12" s="16">
        <f>Q12-INT(Q12)</f>
        <v>0.04166666666424135</v>
      </c>
      <c r="S12" s="7">
        <f>T12-Q12</f>
        <v>1.2083333333357587</v>
      </c>
      <c r="T12" s="14">
        <f>Q14-S13</f>
        <v>39973.25</v>
      </c>
      <c r="U12" s="17">
        <f>MROUND(T12-INT(T12)-0.01041669/2,0.01041669)</f>
        <v>0.23958386999999998</v>
      </c>
      <c r="V12" s="51">
        <f>T12-INT(T12)</f>
        <v>0.25</v>
      </c>
      <c r="X12" s="55" t="s">
        <v>11</v>
      </c>
      <c r="Y12" s="56">
        <v>39972.041666666664</v>
      </c>
    </row>
    <row r="13" spans="2:26" ht="9" customHeight="1">
      <c r="B13" s="32">
        <f aca="true" t="shared" si="1" ref="B13:P33">$S12</f>
        <v>1.2083333333357587</v>
      </c>
      <c r="C13" s="27">
        <f t="shared" si="1"/>
        <v>1.2083333333357587</v>
      </c>
      <c r="D13" s="33">
        <f t="shared" si="1"/>
        <v>1.2083333333357587</v>
      </c>
      <c r="E13" s="34">
        <f t="shared" si="1"/>
        <v>1.2083333333357587</v>
      </c>
      <c r="F13" s="27">
        <f t="shared" si="1"/>
        <v>1.2083333333357587</v>
      </c>
      <c r="G13" s="33">
        <f t="shared" si="1"/>
        <v>1.2083333333357587</v>
      </c>
      <c r="H13" s="34">
        <f t="shared" si="1"/>
        <v>1.2083333333357587</v>
      </c>
      <c r="I13" s="27">
        <f t="shared" si="1"/>
        <v>1.2083333333357587</v>
      </c>
      <c r="J13" s="33">
        <f t="shared" si="1"/>
        <v>1.2083333333357587</v>
      </c>
      <c r="K13" s="34">
        <f t="shared" si="1"/>
        <v>1.2083333333357587</v>
      </c>
      <c r="L13" s="27">
        <f t="shared" si="1"/>
        <v>1.2083333333357587</v>
      </c>
      <c r="M13" s="33">
        <f t="shared" si="1"/>
        <v>1.2083333333357587</v>
      </c>
      <c r="N13" s="34">
        <f t="shared" si="1"/>
        <v>1.2083333333357587</v>
      </c>
      <c r="O13" s="27">
        <f t="shared" si="1"/>
        <v>1.2083333333357587</v>
      </c>
      <c r="P13" s="31">
        <f t="shared" si="1"/>
        <v>1.2083333333357587</v>
      </c>
      <c r="Q13" s="30">
        <f>Q12</f>
        <v>39972.041666666664</v>
      </c>
      <c r="R13" s="15"/>
      <c r="S13" s="8">
        <f>Z13</f>
        <v>0.11458333333333331</v>
      </c>
      <c r="T13" s="29">
        <f>T12</f>
        <v>39973.25</v>
      </c>
      <c r="U13" s="50" t="str">
        <f t="shared" si="0"/>
        <v>8.3  </v>
      </c>
      <c r="V13" s="19" t="str">
        <f>CONCATENATE(ROUND(T12-39965,1),"  ")</f>
        <v>8.3  </v>
      </c>
      <c r="Z13" s="53">
        <v>0.11458333333333331</v>
      </c>
    </row>
    <row r="14" spans="2:25" ht="12.75">
      <c r="B14" s="37" t="str">
        <f>X14</f>
        <v>Cape Cod, Mass. </v>
      </c>
      <c r="C14" s="35"/>
      <c r="D14" s="35"/>
      <c r="E14" s="35"/>
      <c r="F14" s="35"/>
      <c r="G14" s="35"/>
      <c r="H14" s="35"/>
      <c r="I14" s="35"/>
      <c r="J14" s="35"/>
      <c r="K14" s="35"/>
      <c r="L14" s="35"/>
      <c r="M14" s="35"/>
      <c r="N14" s="35"/>
      <c r="O14" s="35"/>
      <c r="P14" s="36"/>
      <c r="Q14" s="14">
        <f>Y14</f>
        <v>39973.364583333336</v>
      </c>
      <c r="R14" s="16">
        <f>Q14-INT(Q14)</f>
        <v>0.36458333333575865</v>
      </c>
      <c r="S14" s="7">
        <f>T14-Q14</f>
        <v>1.01527777776937</v>
      </c>
      <c r="T14" s="14">
        <f>Q16-S15</f>
        <v>39974.379861111105</v>
      </c>
      <c r="U14" s="17">
        <f>MROUND(T14-INT(T14)-0.01041669/2,0.01041669)</f>
        <v>0.37500084</v>
      </c>
      <c r="V14" s="51">
        <f>T14-INT(T14)</f>
        <v>0.37986111110512866</v>
      </c>
      <c r="X14" s="55" t="s">
        <v>12</v>
      </c>
      <c r="Y14" s="56">
        <v>39973.364583333336</v>
      </c>
    </row>
    <row r="15" spans="2:26" ht="9" customHeight="1">
      <c r="B15" s="32">
        <f t="shared" si="1"/>
        <v>1.01527777776937</v>
      </c>
      <c r="C15" s="27">
        <f t="shared" si="1"/>
        <v>1.01527777776937</v>
      </c>
      <c r="D15" s="33">
        <f t="shared" si="1"/>
        <v>1.01527777776937</v>
      </c>
      <c r="E15" s="34">
        <f t="shared" si="1"/>
        <v>1.01527777776937</v>
      </c>
      <c r="F15" s="27">
        <f t="shared" si="1"/>
        <v>1.01527777776937</v>
      </c>
      <c r="G15" s="33">
        <f t="shared" si="1"/>
        <v>1.01527777776937</v>
      </c>
      <c r="H15" s="34">
        <f t="shared" si="1"/>
        <v>1.01527777776937</v>
      </c>
      <c r="I15" s="27">
        <f t="shared" si="1"/>
        <v>1.01527777776937</v>
      </c>
      <c r="J15" s="33">
        <f t="shared" si="1"/>
        <v>1.01527777776937</v>
      </c>
      <c r="K15" s="34">
        <f t="shared" si="1"/>
        <v>1.01527777776937</v>
      </c>
      <c r="L15" s="27">
        <f t="shared" si="1"/>
        <v>1.01527777776937</v>
      </c>
      <c r="M15" s="33">
        <f t="shared" si="1"/>
        <v>1.01527777776937</v>
      </c>
      <c r="N15" s="34">
        <f t="shared" si="1"/>
        <v>1.01527777776937</v>
      </c>
      <c r="O15" s="27">
        <f t="shared" si="1"/>
        <v>1.01527777776937</v>
      </c>
      <c r="P15" s="31">
        <f t="shared" si="1"/>
        <v>1.01527777776937</v>
      </c>
      <c r="Q15" s="30">
        <f>Q14</f>
        <v>39973.364583333336</v>
      </c>
      <c r="R15" s="15"/>
      <c r="S15" s="8">
        <f>Z15</f>
        <v>0.06805555555555559</v>
      </c>
      <c r="T15" s="29">
        <f>T14</f>
        <v>39974.379861111105</v>
      </c>
      <c r="U15" s="50" t="str">
        <f t="shared" si="0"/>
        <v>9.4  </v>
      </c>
      <c r="V15" s="19" t="str">
        <f>CONCATENATE(ROUND(T14-39965,1),"  ")</f>
        <v>9.4  </v>
      </c>
      <c r="Z15" s="53">
        <v>0.06805555555555559</v>
      </c>
    </row>
    <row r="16" spans="2:25" ht="12.75">
      <c r="B16" s="37" t="str">
        <f>X16</f>
        <v>Boston, Mass. </v>
      </c>
      <c r="C16" s="35"/>
      <c r="D16" s="35"/>
      <c r="E16" s="35"/>
      <c r="F16" s="35"/>
      <c r="G16" s="35"/>
      <c r="H16" s="35"/>
      <c r="I16" s="35"/>
      <c r="J16" s="35"/>
      <c r="K16" s="35"/>
      <c r="L16" s="35"/>
      <c r="M16" s="35"/>
      <c r="N16" s="35"/>
      <c r="O16" s="35"/>
      <c r="P16" s="36"/>
      <c r="Q16" s="14">
        <f>Y16</f>
        <v>39974.447916666664</v>
      </c>
      <c r="R16" s="16">
        <f>Q16-INT(Q16)</f>
        <v>0.44791666666424135</v>
      </c>
      <c r="S16" s="7">
        <f>T16-Q16</f>
        <v>1.0118055555576575</v>
      </c>
      <c r="T16" s="14">
        <f>Q18-S17</f>
        <v>39975.45972222222</v>
      </c>
      <c r="U16" s="17">
        <f>MROUND(T16-INT(T16)-0.01041669/2,0.01041669)</f>
        <v>0.45833435999999994</v>
      </c>
      <c r="V16" s="51">
        <f>T16-INT(T16)</f>
        <v>0.45972222222189885</v>
      </c>
      <c r="X16" s="55" t="s">
        <v>13</v>
      </c>
      <c r="Y16" s="56">
        <v>39974.447916666664</v>
      </c>
    </row>
    <row r="17" spans="2:26" ht="9" customHeight="1">
      <c r="B17" s="32">
        <f t="shared" si="1"/>
        <v>1.0118055555576575</v>
      </c>
      <c r="C17" s="27">
        <f t="shared" si="1"/>
        <v>1.0118055555576575</v>
      </c>
      <c r="D17" s="33">
        <f t="shared" si="1"/>
        <v>1.0118055555576575</v>
      </c>
      <c r="E17" s="34">
        <f t="shared" si="1"/>
        <v>1.0118055555576575</v>
      </c>
      <c r="F17" s="27">
        <f t="shared" si="1"/>
        <v>1.0118055555576575</v>
      </c>
      <c r="G17" s="33">
        <f t="shared" si="1"/>
        <v>1.0118055555576575</v>
      </c>
      <c r="H17" s="34">
        <f t="shared" si="1"/>
        <v>1.0118055555576575</v>
      </c>
      <c r="I17" s="27">
        <f t="shared" si="1"/>
        <v>1.0118055555576575</v>
      </c>
      <c r="J17" s="33">
        <f t="shared" si="1"/>
        <v>1.0118055555576575</v>
      </c>
      <c r="K17" s="34">
        <f t="shared" si="1"/>
        <v>1.0118055555576575</v>
      </c>
      <c r="L17" s="27">
        <f t="shared" si="1"/>
        <v>1.0118055555576575</v>
      </c>
      <c r="M17" s="33">
        <f t="shared" si="1"/>
        <v>1.0118055555576575</v>
      </c>
      <c r="N17" s="34">
        <f t="shared" si="1"/>
        <v>1.0118055555576575</v>
      </c>
      <c r="O17" s="27">
        <f t="shared" si="1"/>
        <v>1.0118055555576575</v>
      </c>
      <c r="P17" s="31">
        <f t="shared" si="1"/>
        <v>1.0118055555576575</v>
      </c>
      <c r="Q17" s="30">
        <f>Q16</f>
        <v>39974.447916666664</v>
      </c>
      <c r="R17" s="15"/>
      <c r="S17" s="8">
        <f>Z17</f>
        <v>0.07152777777777775</v>
      </c>
      <c r="T17" s="29">
        <f>T16</f>
        <v>39975.45972222222</v>
      </c>
      <c r="U17" s="50" t="str">
        <f t="shared" si="0"/>
        <v>10.5  </v>
      </c>
      <c r="V17" s="19" t="str">
        <f>CONCATENATE(ROUND(T16-39965,1),"  ")</f>
        <v>10.5  </v>
      </c>
      <c r="Z17" s="53">
        <v>0.07152777777777775</v>
      </c>
    </row>
    <row r="18" spans="2:25" ht="12.75">
      <c r="B18" s="37" t="str">
        <f>X18</f>
        <v>Portland, Maine </v>
      </c>
      <c r="C18" s="35"/>
      <c r="D18" s="35"/>
      <c r="E18" s="35"/>
      <c r="F18" s="35"/>
      <c r="G18" s="35"/>
      <c r="H18" s="35"/>
      <c r="I18" s="35"/>
      <c r="J18" s="35"/>
      <c r="K18" s="35"/>
      <c r="L18" s="35"/>
      <c r="M18" s="35"/>
      <c r="N18" s="35"/>
      <c r="O18" s="35"/>
      <c r="P18" s="36"/>
      <c r="Q18" s="14">
        <f>Y18</f>
        <v>39975.53125</v>
      </c>
      <c r="R18" s="16">
        <f>Q18-INT(Q18)</f>
        <v>0.53125</v>
      </c>
      <c r="S18" s="7">
        <f>T18-Q18</f>
        <v>0.9798611111109494</v>
      </c>
      <c r="T18" s="14">
        <f>Q20-S19</f>
        <v>39976.51111111111</v>
      </c>
      <c r="U18" s="17">
        <f>MROUND(T18-INT(T18)-0.01041669/2,0.01041669)</f>
        <v>0.51041781</v>
      </c>
      <c r="V18" s="51">
        <f>T18-INT(T18)</f>
        <v>0.5111111111109494</v>
      </c>
      <c r="X18" s="55" t="s">
        <v>14</v>
      </c>
      <c r="Y18" s="56">
        <v>39975.53125</v>
      </c>
    </row>
    <row r="19" spans="2:26" ht="9" customHeight="1">
      <c r="B19" s="32">
        <f t="shared" si="1"/>
        <v>0.9798611111109494</v>
      </c>
      <c r="C19" s="27">
        <f t="shared" si="1"/>
        <v>0.9798611111109494</v>
      </c>
      <c r="D19" s="33">
        <f t="shared" si="1"/>
        <v>0.9798611111109494</v>
      </c>
      <c r="E19" s="34">
        <f t="shared" si="1"/>
        <v>0.9798611111109494</v>
      </c>
      <c r="F19" s="27">
        <f t="shared" si="1"/>
        <v>0.9798611111109494</v>
      </c>
      <c r="G19" s="33">
        <f t="shared" si="1"/>
        <v>0.9798611111109494</v>
      </c>
      <c r="H19" s="34">
        <f t="shared" si="1"/>
        <v>0.9798611111109494</v>
      </c>
      <c r="I19" s="27">
        <f t="shared" si="1"/>
        <v>0.9798611111109494</v>
      </c>
      <c r="J19" s="33">
        <f t="shared" si="1"/>
        <v>0.9798611111109494</v>
      </c>
      <c r="K19" s="34">
        <f t="shared" si="1"/>
        <v>0.9798611111109494</v>
      </c>
      <c r="L19" s="27">
        <f t="shared" si="1"/>
        <v>0.9798611111109494</v>
      </c>
      <c r="M19" s="33">
        <f t="shared" si="1"/>
        <v>0.9798611111109494</v>
      </c>
      <c r="N19" s="34">
        <f t="shared" si="1"/>
        <v>0.9798611111109494</v>
      </c>
      <c r="O19" s="27">
        <f t="shared" si="1"/>
        <v>0.9798611111109494</v>
      </c>
      <c r="P19" s="31">
        <f t="shared" si="1"/>
        <v>0.9798611111109494</v>
      </c>
      <c r="Q19" s="30">
        <f>Q18</f>
        <v>39975.53125</v>
      </c>
      <c r="R19" s="15"/>
      <c r="S19" s="8">
        <f>Z19</f>
        <v>0.07222222222222222</v>
      </c>
      <c r="T19" s="29">
        <f>T18</f>
        <v>39976.51111111111</v>
      </c>
      <c r="U19" s="50" t="str">
        <f t="shared" si="0"/>
        <v>11.5  </v>
      </c>
      <c r="V19" s="19" t="str">
        <f>CONCATENATE(ROUND(T18-39965,1),"  ")</f>
        <v>11.5  </v>
      </c>
      <c r="Z19" s="53">
        <v>0.07222222222222222</v>
      </c>
    </row>
    <row r="20" spans="2:25" ht="12.75">
      <c r="B20" s="37" t="str">
        <f>X20</f>
        <v>Athens, Maine </v>
      </c>
      <c r="C20" s="35"/>
      <c r="D20" s="35"/>
      <c r="E20" s="35"/>
      <c r="F20" s="35"/>
      <c r="G20" s="35"/>
      <c r="H20" s="35"/>
      <c r="I20" s="35"/>
      <c r="J20" s="35"/>
      <c r="K20" s="35"/>
      <c r="L20" s="35"/>
      <c r="M20" s="35"/>
      <c r="N20" s="35"/>
      <c r="O20" s="35"/>
      <c r="P20" s="36"/>
      <c r="Q20" s="14">
        <f>Y20</f>
        <v>39976.583333333336</v>
      </c>
      <c r="R20" s="16">
        <f>Q20-INT(Q20)</f>
        <v>0.5833333333357587</v>
      </c>
      <c r="S20" s="7">
        <f>T20-Q20</f>
        <v>0.7604166666642413</v>
      </c>
      <c r="T20" s="14">
        <f>Q22-S21</f>
        <v>39977.34375</v>
      </c>
      <c r="U20" s="17">
        <f>MROUND(T20-INT(T20)-0.01041669/2,0.01041669)</f>
        <v>0.33333408</v>
      </c>
      <c r="V20" s="51">
        <f>T20-INT(T20)</f>
        <v>0.34375</v>
      </c>
      <c r="X20" s="55" t="s">
        <v>15</v>
      </c>
      <c r="Y20" s="56">
        <v>39976.583333333336</v>
      </c>
    </row>
    <row r="21" spans="2:26" ht="9" customHeight="1">
      <c r="B21" s="32">
        <f t="shared" si="1"/>
        <v>0.7604166666642413</v>
      </c>
      <c r="C21" s="27">
        <f t="shared" si="1"/>
        <v>0.7604166666642413</v>
      </c>
      <c r="D21" s="33">
        <f t="shared" si="1"/>
        <v>0.7604166666642413</v>
      </c>
      <c r="E21" s="34">
        <f t="shared" si="1"/>
        <v>0.7604166666642413</v>
      </c>
      <c r="F21" s="27">
        <f t="shared" si="1"/>
        <v>0.7604166666642413</v>
      </c>
      <c r="G21" s="33">
        <f t="shared" si="1"/>
        <v>0.7604166666642413</v>
      </c>
      <c r="H21" s="34">
        <f t="shared" si="1"/>
        <v>0.7604166666642413</v>
      </c>
      <c r="I21" s="27">
        <f t="shared" si="1"/>
        <v>0.7604166666642413</v>
      </c>
      <c r="J21" s="33">
        <f t="shared" si="1"/>
        <v>0.7604166666642413</v>
      </c>
      <c r="K21" s="34">
        <f t="shared" si="1"/>
        <v>0.7604166666642413</v>
      </c>
      <c r="L21" s="27">
        <f t="shared" si="1"/>
        <v>0.7604166666642413</v>
      </c>
      <c r="M21" s="33">
        <f t="shared" si="1"/>
        <v>0.7604166666642413</v>
      </c>
      <c r="N21" s="34">
        <f t="shared" si="1"/>
        <v>0.7604166666642413</v>
      </c>
      <c r="O21" s="27">
        <f t="shared" si="1"/>
        <v>0.7604166666642413</v>
      </c>
      <c r="P21" s="31">
        <f t="shared" si="1"/>
        <v>0.7604166666642413</v>
      </c>
      <c r="Q21" s="30">
        <f>Q20</f>
        <v>39976.583333333336</v>
      </c>
      <c r="R21" s="15"/>
      <c r="S21" s="8">
        <f>Z21</f>
        <v>0.17708333333333334</v>
      </c>
      <c r="T21" s="29">
        <f>T20</f>
        <v>39977.34375</v>
      </c>
      <c r="U21" s="50" t="str">
        <f t="shared" si="0"/>
        <v>12.3  </v>
      </c>
      <c r="V21" s="19" t="str">
        <f>CONCATENATE(ROUND(T20-39965,1),"  ")</f>
        <v>12.3  </v>
      </c>
      <c r="Z21" s="53">
        <v>0.17708333333333334</v>
      </c>
    </row>
    <row r="22" spans="2:25" ht="12.75">
      <c r="B22" s="37" t="str">
        <f>X22</f>
        <v>Hanover, N.H.</v>
      </c>
      <c r="C22" s="35"/>
      <c r="D22" s="35"/>
      <c r="E22" s="35"/>
      <c r="F22" s="35"/>
      <c r="G22" s="35"/>
      <c r="H22" s="35"/>
      <c r="I22" s="35"/>
      <c r="J22" s="35"/>
      <c r="K22" s="35"/>
      <c r="L22" s="35"/>
      <c r="M22" s="35"/>
      <c r="N22" s="35"/>
      <c r="O22" s="35"/>
      <c r="P22" s="36"/>
      <c r="Q22" s="14">
        <f>Y22</f>
        <v>39977.520833333336</v>
      </c>
      <c r="R22" s="16">
        <f>Q22-INT(Q22)</f>
        <v>0.5208333333357587</v>
      </c>
      <c r="S22" s="7">
        <f>T22-Q22</f>
        <v>0.08958333333430346</v>
      </c>
      <c r="T22" s="14">
        <f>Q24-S23</f>
        <v>39977.61041666667</v>
      </c>
      <c r="U22" s="17">
        <f>MROUND(T22-INT(T22)-0.01041669/2,0.01041669)</f>
        <v>0.6041680199999999</v>
      </c>
      <c r="V22" s="51">
        <f>T22-INT(T22)</f>
        <v>0.6104166666700621</v>
      </c>
      <c r="X22" s="55" t="s">
        <v>85</v>
      </c>
      <c r="Y22" s="56">
        <v>39977.520833333336</v>
      </c>
    </row>
    <row r="23" spans="2:26" ht="9" customHeight="1">
      <c r="B23" s="32">
        <f t="shared" si="1"/>
        <v>0.08958333333430346</v>
      </c>
      <c r="C23" s="27">
        <f t="shared" si="1"/>
        <v>0.08958333333430346</v>
      </c>
      <c r="D23" s="33">
        <f t="shared" si="1"/>
        <v>0.08958333333430346</v>
      </c>
      <c r="E23" s="34">
        <f t="shared" si="1"/>
        <v>0.08958333333430346</v>
      </c>
      <c r="F23" s="27">
        <f t="shared" si="1"/>
        <v>0.08958333333430346</v>
      </c>
      <c r="G23" s="33">
        <f t="shared" si="1"/>
        <v>0.08958333333430346</v>
      </c>
      <c r="H23" s="34">
        <f t="shared" si="1"/>
        <v>0.08958333333430346</v>
      </c>
      <c r="I23" s="27">
        <f t="shared" si="1"/>
        <v>0.08958333333430346</v>
      </c>
      <c r="J23" s="33">
        <f t="shared" si="1"/>
        <v>0.08958333333430346</v>
      </c>
      <c r="K23" s="34">
        <f t="shared" si="1"/>
        <v>0.08958333333430346</v>
      </c>
      <c r="L23" s="27">
        <f t="shared" si="1"/>
        <v>0.08958333333430346</v>
      </c>
      <c r="M23" s="33">
        <f t="shared" si="1"/>
        <v>0.08958333333430346</v>
      </c>
      <c r="N23" s="34">
        <f t="shared" si="1"/>
        <v>0.08958333333430346</v>
      </c>
      <c r="O23" s="27">
        <f t="shared" si="1"/>
        <v>0.08958333333430346</v>
      </c>
      <c r="P23" s="31">
        <f t="shared" si="1"/>
        <v>0.08958333333430346</v>
      </c>
      <c r="Q23" s="30">
        <f>Q22</f>
        <v>39977.520833333336</v>
      </c>
      <c r="R23" s="15"/>
      <c r="S23" s="8">
        <f>Z23</f>
        <v>0.06666666666666667</v>
      </c>
      <c r="T23" s="29">
        <f>T22</f>
        <v>39977.61041666667</v>
      </c>
      <c r="U23" s="50" t="str">
        <f t="shared" si="0"/>
        <v>12.6  </v>
      </c>
      <c r="V23" s="19" t="str">
        <f>CONCATENATE(ROUND(T22-39965,1),"  ")</f>
        <v>12.6  </v>
      </c>
      <c r="Z23" s="53">
        <v>0.06666666666666667</v>
      </c>
    </row>
    <row r="24" spans="2:25" ht="12.75">
      <c r="B24" s="37" t="str">
        <f>X24</f>
        <v>Burlington, Vt. </v>
      </c>
      <c r="C24" s="35"/>
      <c r="D24" s="35"/>
      <c r="E24" s="35"/>
      <c r="F24" s="35"/>
      <c r="G24" s="35"/>
      <c r="H24" s="35"/>
      <c r="I24" s="35"/>
      <c r="J24" s="35"/>
      <c r="K24" s="35"/>
      <c r="L24" s="35"/>
      <c r="M24" s="35"/>
      <c r="N24" s="35"/>
      <c r="O24" s="35"/>
      <c r="P24" s="36"/>
      <c r="Q24" s="14">
        <f>Y24</f>
        <v>39977.677083333336</v>
      </c>
      <c r="R24" s="16">
        <f>Q24-INT(Q24)</f>
        <v>0.6770833333357587</v>
      </c>
      <c r="S24" s="7">
        <f>T24-Q24</f>
        <v>0.9444444444452529</v>
      </c>
      <c r="T24" s="14">
        <f>Q26-S25</f>
        <v>39978.62152777778</v>
      </c>
      <c r="U24" s="17">
        <f>MROUND(T24-INT(T24)-0.01041669/2,0.01041669)</f>
        <v>0.6145847099999999</v>
      </c>
      <c r="V24" s="51">
        <f>T24-INT(T24)</f>
        <v>0.6215277777810115</v>
      </c>
      <c r="X24" s="55" t="s">
        <v>16</v>
      </c>
      <c r="Y24" s="56">
        <v>39977.677083333336</v>
      </c>
    </row>
    <row r="25" spans="2:26" ht="9" customHeight="1">
      <c r="B25" s="32">
        <f t="shared" si="1"/>
        <v>0.9444444444452529</v>
      </c>
      <c r="C25" s="27">
        <f t="shared" si="1"/>
        <v>0.9444444444452529</v>
      </c>
      <c r="D25" s="33">
        <f t="shared" si="1"/>
        <v>0.9444444444452529</v>
      </c>
      <c r="E25" s="34">
        <f t="shared" si="1"/>
        <v>0.9444444444452529</v>
      </c>
      <c r="F25" s="27">
        <f t="shared" si="1"/>
        <v>0.9444444444452529</v>
      </c>
      <c r="G25" s="33">
        <f t="shared" si="1"/>
        <v>0.9444444444452529</v>
      </c>
      <c r="H25" s="34">
        <f t="shared" si="1"/>
        <v>0.9444444444452529</v>
      </c>
      <c r="I25" s="27">
        <f t="shared" si="1"/>
        <v>0.9444444444452529</v>
      </c>
      <c r="J25" s="33">
        <f t="shared" si="1"/>
        <v>0.9444444444452529</v>
      </c>
      <c r="K25" s="34">
        <f t="shared" si="1"/>
        <v>0.9444444444452529</v>
      </c>
      <c r="L25" s="27">
        <f t="shared" si="1"/>
        <v>0.9444444444452529</v>
      </c>
      <c r="M25" s="33">
        <f t="shared" si="1"/>
        <v>0.9444444444452529</v>
      </c>
      <c r="N25" s="34">
        <f t="shared" si="1"/>
        <v>0.9444444444452529</v>
      </c>
      <c r="O25" s="27">
        <f t="shared" si="1"/>
        <v>0.9444444444452529</v>
      </c>
      <c r="P25" s="31">
        <f t="shared" si="1"/>
        <v>0.9444444444452529</v>
      </c>
      <c r="Q25" s="30">
        <f>Q24</f>
        <v>39977.677083333336</v>
      </c>
      <c r="R25" s="15"/>
      <c r="S25" s="8">
        <f>Z25</f>
        <v>0.08680555555555552</v>
      </c>
      <c r="T25" s="29">
        <f>T24</f>
        <v>39978.62152777778</v>
      </c>
      <c r="U25" s="50" t="str">
        <f t="shared" si="0"/>
        <v>13.6  </v>
      </c>
      <c r="V25" s="19" t="str">
        <f>CONCATENATE(ROUND(T24-39965,1),"  ")</f>
        <v>13.6  </v>
      </c>
      <c r="Z25" s="53">
        <v>0.08680555555555552</v>
      </c>
    </row>
    <row r="26" spans="2:25" ht="12.75">
      <c r="B26" s="37" t="str">
        <f>X26</f>
        <v>Adirondack Park </v>
      </c>
      <c r="C26" s="35"/>
      <c r="D26" s="35"/>
      <c r="E26" s="35"/>
      <c r="F26" s="35"/>
      <c r="G26" s="35"/>
      <c r="H26" s="35"/>
      <c r="I26" s="35"/>
      <c r="J26" s="35"/>
      <c r="K26" s="35"/>
      <c r="L26" s="35"/>
      <c r="M26" s="35"/>
      <c r="N26" s="35"/>
      <c r="O26" s="35"/>
      <c r="P26" s="36"/>
      <c r="Q26" s="14">
        <f>Y26</f>
        <v>39978.708333333336</v>
      </c>
      <c r="R26" s="16">
        <f>Q26-INT(Q26)</f>
        <v>0.7083333333357587</v>
      </c>
      <c r="S26" s="7">
        <f>T26-Q26</f>
        <v>0.7194444444394321</v>
      </c>
      <c r="T26" s="14">
        <f>Q28-S27</f>
        <v>39979.427777777775</v>
      </c>
      <c r="U26" s="17">
        <f>MROUND(T26-INT(T26)-0.01041669/2,0.01041669)</f>
        <v>0.42708429</v>
      </c>
      <c r="V26" s="51">
        <f>T26-INT(T26)</f>
        <v>0.42777777777519077</v>
      </c>
      <c r="X26" s="55" t="s">
        <v>17</v>
      </c>
      <c r="Y26" s="56">
        <v>39978.708333333336</v>
      </c>
    </row>
    <row r="27" spans="2:26" ht="9" customHeight="1">
      <c r="B27" s="32">
        <f t="shared" si="1"/>
        <v>0.7194444444394321</v>
      </c>
      <c r="C27" s="27">
        <f t="shared" si="1"/>
        <v>0.7194444444394321</v>
      </c>
      <c r="D27" s="33">
        <f t="shared" si="1"/>
        <v>0.7194444444394321</v>
      </c>
      <c r="E27" s="34">
        <f t="shared" si="1"/>
        <v>0.7194444444394321</v>
      </c>
      <c r="F27" s="27">
        <f t="shared" si="1"/>
        <v>0.7194444444394321</v>
      </c>
      <c r="G27" s="33">
        <f t="shared" si="1"/>
        <v>0.7194444444394321</v>
      </c>
      <c r="H27" s="34">
        <f t="shared" si="1"/>
        <v>0.7194444444394321</v>
      </c>
      <c r="I27" s="27">
        <f t="shared" si="1"/>
        <v>0.7194444444394321</v>
      </c>
      <c r="J27" s="33">
        <f t="shared" si="1"/>
        <v>0.7194444444394321</v>
      </c>
      <c r="K27" s="34">
        <f t="shared" si="1"/>
        <v>0.7194444444394321</v>
      </c>
      <c r="L27" s="27">
        <f t="shared" si="1"/>
        <v>0.7194444444394321</v>
      </c>
      <c r="M27" s="33">
        <f t="shared" si="1"/>
        <v>0.7194444444394321</v>
      </c>
      <c r="N27" s="34">
        <f t="shared" si="1"/>
        <v>0.7194444444394321</v>
      </c>
      <c r="O27" s="27">
        <f t="shared" si="1"/>
        <v>0.7194444444394321</v>
      </c>
      <c r="P27" s="31">
        <f t="shared" si="1"/>
        <v>0.7194444444394321</v>
      </c>
      <c r="Q27" s="30">
        <f>Q26</f>
        <v>39978.708333333336</v>
      </c>
      <c r="R27" s="15"/>
      <c r="S27" s="8">
        <f>Z27</f>
        <v>0.19722222222222224</v>
      </c>
      <c r="T27" s="29">
        <f>T26</f>
        <v>39979.427777777775</v>
      </c>
      <c r="U27" s="50" t="str">
        <f t="shared" si="0"/>
        <v>14.4  </v>
      </c>
      <c r="V27" s="19" t="str">
        <f>CONCATENATE(ROUND(T26-39965,1),"  ")</f>
        <v>14.4  </v>
      </c>
      <c r="Z27" s="53">
        <v>0.19722222222222224</v>
      </c>
    </row>
    <row r="28" spans="2:25" ht="12.75">
      <c r="B28" s="37" t="str">
        <f>X28</f>
        <v>Finger Lakes Region, N.Y. </v>
      </c>
      <c r="C28" s="35"/>
      <c r="D28" s="35"/>
      <c r="E28" s="35"/>
      <c r="F28" s="35"/>
      <c r="G28" s="35"/>
      <c r="H28" s="35"/>
      <c r="I28" s="35"/>
      <c r="J28" s="35"/>
      <c r="K28" s="35"/>
      <c r="L28" s="35"/>
      <c r="M28" s="35"/>
      <c r="N28" s="35"/>
      <c r="O28" s="35"/>
      <c r="P28" s="36"/>
      <c r="Q28" s="14">
        <f>Y28</f>
        <v>39979.625</v>
      </c>
      <c r="R28" s="16">
        <f>Q28-INT(Q28)</f>
        <v>0.625</v>
      </c>
      <c r="S28" s="7">
        <f>T28-Q28</f>
        <v>2.7930555555576575</v>
      </c>
      <c r="T28" s="14">
        <f>Q30-S29</f>
        <v>39982.41805555556</v>
      </c>
      <c r="U28" s="17">
        <f>MROUND(T28-INT(T28)-0.01041669/2,0.01041669)</f>
        <v>0.41666759999999997</v>
      </c>
      <c r="V28" s="51">
        <f>T28-INT(T28)</f>
        <v>0.4180555555576575</v>
      </c>
      <c r="X28" s="55" t="s">
        <v>18</v>
      </c>
      <c r="Y28" s="56">
        <v>39979.625</v>
      </c>
    </row>
    <row r="29" spans="2:26" ht="9" customHeight="1">
      <c r="B29" s="32">
        <f t="shared" si="1"/>
        <v>2.7930555555576575</v>
      </c>
      <c r="C29" s="27">
        <f t="shared" si="1"/>
        <v>2.7930555555576575</v>
      </c>
      <c r="D29" s="33">
        <f t="shared" si="1"/>
        <v>2.7930555555576575</v>
      </c>
      <c r="E29" s="34">
        <f t="shared" si="1"/>
        <v>2.7930555555576575</v>
      </c>
      <c r="F29" s="27">
        <f t="shared" si="1"/>
        <v>2.7930555555576575</v>
      </c>
      <c r="G29" s="33">
        <f t="shared" si="1"/>
        <v>2.7930555555576575</v>
      </c>
      <c r="H29" s="34">
        <f t="shared" si="1"/>
        <v>2.7930555555576575</v>
      </c>
      <c r="I29" s="27">
        <f t="shared" si="1"/>
        <v>2.7930555555576575</v>
      </c>
      <c r="J29" s="33">
        <f t="shared" si="1"/>
        <v>2.7930555555576575</v>
      </c>
      <c r="K29" s="34">
        <f t="shared" si="1"/>
        <v>2.7930555555576575</v>
      </c>
      <c r="L29" s="27">
        <f t="shared" si="1"/>
        <v>2.7930555555576575</v>
      </c>
      <c r="M29" s="33">
        <f t="shared" si="1"/>
        <v>2.7930555555576575</v>
      </c>
      <c r="N29" s="34">
        <f t="shared" si="1"/>
        <v>2.7930555555576575</v>
      </c>
      <c r="O29" s="27">
        <f t="shared" si="1"/>
        <v>2.7930555555576575</v>
      </c>
      <c r="P29" s="31">
        <f t="shared" si="1"/>
        <v>2.7930555555576575</v>
      </c>
      <c r="Q29" s="30">
        <f>Q28</f>
        <v>39979.625</v>
      </c>
      <c r="R29" s="15"/>
      <c r="S29" s="8">
        <f>Z29</f>
        <v>0.08194444444444443</v>
      </c>
      <c r="T29" s="29">
        <f>T28</f>
        <v>39982.41805555556</v>
      </c>
      <c r="U29" s="50" t="str">
        <f t="shared" si="0"/>
        <v>17.4  </v>
      </c>
      <c r="V29" s="19" t="str">
        <f>CONCATENATE(ROUND(T28-39965,1),"  ")</f>
        <v>17.4  </v>
      </c>
      <c r="Z29" s="53">
        <v>0.08194444444444443</v>
      </c>
    </row>
    <row r="30" spans="2:25" ht="12.75">
      <c r="B30" s="37" t="str">
        <f>X30</f>
        <v>Buffalo, N.Y. </v>
      </c>
      <c r="C30" s="35"/>
      <c r="D30" s="35"/>
      <c r="E30" s="35"/>
      <c r="F30" s="35"/>
      <c r="G30" s="35"/>
      <c r="H30" s="35"/>
      <c r="I30" s="35"/>
      <c r="J30" s="35"/>
      <c r="K30" s="35"/>
      <c r="L30" s="35"/>
      <c r="M30" s="35"/>
      <c r="N30" s="35"/>
      <c r="O30" s="35"/>
      <c r="P30" s="36"/>
      <c r="Q30" s="14">
        <f>Y30</f>
        <v>39982.5</v>
      </c>
      <c r="R30" s="16">
        <f>Q30-INT(Q30)</f>
        <v>0.5</v>
      </c>
      <c r="S30" s="7">
        <f>T30-Q30</f>
        <v>0.7986111111094942</v>
      </c>
      <c r="T30" s="14">
        <f>Q32-S31</f>
        <v>39983.29861111111</v>
      </c>
      <c r="U30" s="17">
        <f>MROUND(T30-INT(T30)-0.01041669/2,0.01041669)</f>
        <v>0.29166731999999995</v>
      </c>
      <c r="V30" s="51">
        <f>T30-INT(T30)</f>
        <v>0.29861111110949423</v>
      </c>
      <c r="X30" s="55" t="s">
        <v>19</v>
      </c>
      <c r="Y30" s="56">
        <v>39982.5</v>
      </c>
    </row>
    <row r="31" spans="2:26" ht="9" customHeight="1">
      <c r="B31" s="32">
        <f t="shared" si="1"/>
        <v>0.7986111111094942</v>
      </c>
      <c r="C31" s="27">
        <f t="shared" si="1"/>
        <v>0.7986111111094942</v>
      </c>
      <c r="D31" s="33">
        <f t="shared" si="1"/>
        <v>0.7986111111094942</v>
      </c>
      <c r="E31" s="34">
        <f t="shared" si="1"/>
        <v>0.7986111111094942</v>
      </c>
      <c r="F31" s="27">
        <f t="shared" si="1"/>
        <v>0.7986111111094942</v>
      </c>
      <c r="G31" s="33">
        <f t="shared" si="1"/>
        <v>0.7986111111094942</v>
      </c>
      <c r="H31" s="34">
        <f t="shared" si="1"/>
        <v>0.7986111111094942</v>
      </c>
      <c r="I31" s="27">
        <f t="shared" si="1"/>
        <v>0.7986111111094942</v>
      </c>
      <c r="J31" s="33">
        <f t="shared" si="1"/>
        <v>0.7986111111094942</v>
      </c>
      <c r="K31" s="34">
        <f t="shared" si="1"/>
        <v>0.7986111111094942</v>
      </c>
      <c r="L31" s="27">
        <f t="shared" si="1"/>
        <v>0.7986111111094942</v>
      </c>
      <c r="M31" s="33">
        <f t="shared" si="1"/>
        <v>0.7986111111094942</v>
      </c>
      <c r="N31" s="34">
        <f t="shared" si="1"/>
        <v>0.7986111111094942</v>
      </c>
      <c r="O31" s="27">
        <f t="shared" si="1"/>
        <v>0.7986111111094942</v>
      </c>
      <c r="P31" s="31">
        <f t="shared" si="1"/>
        <v>0.7986111111094942</v>
      </c>
      <c r="Q31" s="30">
        <f>Q30</f>
        <v>39982.5</v>
      </c>
      <c r="R31" s="15"/>
      <c r="S31" s="8">
        <f>Z31</f>
        <v>0.11805555555555555</v>
      </c>
      <c r="T31" s="29">
        <f>T30</f>
        <v>39983.29861111111</v>
      </c>
      <c r="U31" s="50" t="str">
        <f t="shared" si="0"/>
        <v>18.3  </v>
      </c>
      <c r="V31" s="19" t="str">
        <f>CONCATENATE(ROUND(T30-39965,1),"  ")</f>
        <v>18.3  </v>
      </c>
      <c r="Z31" s="53">
        <v>0.11805555555555555</v>
      </c>
    </row>
    <row r="32" spans="2:25" ht="12.75">
      <c r="B32" s="37" t="str">
        <f>X32</f>
        <v>Cleveland, Ohio </v>
      </c>
      <c r="C32" s="35"/>
      <c r="D32" s="35"/>
      <c r="E32" s="35"/>
      <c r="F32" s="35"/>
      <c r="G32" s="35"/>
      <c r="H32" s="35"/>
      <c r="I32" s="35"/>
      <c r="J32" s="35"/>
      <c r="K32" s="35"/>
      <c r="L32" s="35"/>
      <c r="M32" s="35"/>
      <c r="N32" s="35"/>
      <c r="O32" s="35"/>
      <c r="P32" s="36"/>
      <c r="Q32" s="14">
        <f>Y32</f>
        <v>39983.416666666664</v>
      </c>
      <c r="R32" s="16">
        <f>Q32-INT(Q32)</f>
        <v>0.41666666666424135</v>
      </c>
      <c r="S32" s="7">
        <f>T32-Q32</f>
        <v>1.0798611111167702</v>
      </c>
      <c r="T32" s="14">
        <f>Q34-S33</f>
        <v>39984.49652777778</v>
      </c>
      <c r="U32" s="17">
        <f>MROUND(T32-INT(T32)-0.01041669/2,0.01041669)</f>
        <v>0.48958442999999996</v>
      </c>
      <c r="V32" s="51">
        <f>T32-INT(T32)</f>
        <v>0.49652777778101154</v>
      </c>
      <c r="X32" s="55" t="s">
        <v>20</v>
      </c>
      <c r="Y32" s="56">
        <v>39983.416666666664</v>
      </c>
    </row>
    <row r="33" spans="2:26" ht="9" customHeight="1">
      <c r="B33" s="32">
        <f t="shared" si="1"/>
        <v>1.0798611111167702</v>
      </c>
      <c r="C33" s="27">
        <f t="shared" si="1"/>
        <v>1.0798611111167702</v>
      </c>
      <c r="D33" s="33">
        <f t="shared" si="1"/>
        <v>1.0798611111167702</v>
      </c>
      <c r="E33" s="34">
        <f t="shared" si="1"/>
        <v>1.0798611111167702</v>
      </c>
      <c r="F33" s="27">
        <f t="shared" si="1"/>
        <v>1.0798611111167702</v>
      </c>
      <c r="G33" s="33">
        <f t="shared" si="1"/>
        <v>1.0798611111167702</v>
      </c>
      <c r="H33" s="34">
        <f t="shared" si="1"/>
        <v>1.0798611111167702</v>
      </c>
      <c r="I33" s="27">
        <f t="shared" si="1"/>
        <v>1.0798611111167702</v>
      </c>
      <c r="J33" s="33">
        <f t="shared" si="1"/>
        <v>1.0798611111167702</v>
      </c>
      <c r="K33" s="34">
        <f t="shared" si="1"/>
        <v>1.0798611111167702</v>
      </c>
      <c r="L33" s="27">
        <f t="shared" si="1"/>
        <v>1.0798611111167702</v>
      </c>
      <c r="M33" s="33">
        <f t="shared" si="1"/>
        <v>1.0798611111167702</v>
      </c>
      <c r="N33" s="34">
        <f t="shared" si="1"/>
        <v>1.0798611111167702</v>
      </c>
      <c r="O33" s="27">
        <f t="shared" si="1"/>
        <v>1.0798611111167702</v>
      </c>
      <c r="P33" s="31">
        <f t="shared" si="1"/>
        <v>1.0798611111167702</v>
      </c>
      <c r="Q33" s="30">
        <f>Q32</f>
        <v>39983.416666666664</v>
      </c>
      <c r="R33" s="15"/>
      <c r="S33" s="8">
        <f>Z33</f>
        <v>0.08680555555555558</v>
      </c>
      <c r="T33" s="29">
        <f>T32</f>
        <v>39984.49652777778</v>
      </c>
      <c r="U33" s="50" t="str">
        <f t="shared" si="0"/>
        <v>19.5  </v>
      </c>
      <c r="V33" s="19" t="str">
        <f>CONCATENATE(ROUND(T32-39965,1),"  ")</f>
        <v>19.5  </v>
      </c>
      <c r="Z33" s="53">
        <v>0.08680555555555558</v>
      </c>
    </row>
    <row r="34" spans="2:25" ht="12.75">
      <c r="B34" s="37" t="str">
        <f>X34</f>
        <v>Pittsburgh, Pa. </v>
      </c>
      <c r="C34" s="35"/>
      <c r="D34" s="35"/>
      <c r="E34" s="35"/>
      <c r="F34" s="35"/>
      <c r="G34" s="35"/>
      <c r="H34" s="35"/>
      <c r="I34" s="35"/>
      <c r="J34" s="35"/>
      <c r="K34" s="35"/>
      <c r="L34" s="35"/>
      <c r="M34" s="35"/>
      <c r="N34" s="35"/>
      <c r="O34" s="35"/>
      <c r="P34" s="36"/>
      <c r="Q34" s="14">
        <f>Y34</f>
        <v>39984.583333333336</v>
      </c>
      <c r="R34" s="16">
        <f>Q34-INT(Q34)</f>
        <v>0.5833333333357587</v>
      </c>
      <c r="S34" s="7">
        <f>T34-Q34</f>
        <v>1.8166666666584206</v>
      </c>
      <c r="T34" s="14">
        <f>Q36-S35</f>
        <v>39986.399999999994</v>
      </c>
      <c r="U34" s="17">
        <f>MROUND(T34-INT(T34)-0.01041669/2,0.01041669)</f>
        <v>0.39583421999999996</v>
      </c>
      <c r="V34" s="51">
        <f>T34-INT(T34)</f>
        <v>0.39999999999417923</v>
      </c>
      <c r="X34" s="55" t="s">
        <v>21</v>
      </c>
      <c r="Y34" s="56">
        <v>39984.583333333336</v>
      </c>
    </row>
    <row r="35" spans="2:26" ht="9" customHeight="1">
      <c r="B35" s="32">
        <f>$S34</f>
        <v>1.8166666666584206</v>
      </c>
      <c r="C35" s="27">
        <f>$S34</f>
        <v>1.8166666666584206</v>
      </c>
      <c r="D35" s="33">
        <f>$S34</f>
        <v>1.8166666666584206</v>
      </c>
      <c r="E35" s="34">
        <f>$S34</f>
        <v>1.8166666666584206</v>
      </c>
      <c r="F35" s="27">
        <f>$S34</f>
        <v>1.8166666666584206</v>
      </c>
      <c r="G35" s="33">
        <f>$S34</f>
        <v>1.8166666666584206</v>
      </c>
      <c r="H35" s="34">
        <f>$S34</f>
        <v>1.8166666666584206</v>
      </c>
      <c r="I35" s="27">
        <f>$S34</f>
        <v>1.8166666666584206</v>
      </c>
      <c r="J35" s="33">
        <f>$S34</f>
        <v>1.8166666666584206</v>
      </c>
      <c r="K35" s="34">
        <f>$S34</f>
        <v>1.8166666666584206</v>
      </c>
      <c r="L35" s="27">
        <f>$S34</f>
        <v>1.8166666666584206</v>
      </c>
      <c r="M35" s="33">
        <f>$S34</f>
        <v>1.8166666666584206</v>
      </c>
      <c r="N35" s="34">
        <f>$S34</f>
        <v>1.8166666666584206</v>
      </c>
      <c r="O35" s="27">
        <f>$S34</f>
        <v>1.8166666666584206</v>
      </c>
      <c r="P35" s="31">
        <f>$S34</f>
        <v>1.8166666666584206</v>
      </c>
      <c r="Q35" s="30">
        <f>Q34</f>
        <v>39984.583333333336</v>
      </c>
      <c r="R35" s="15"/>
      <c r="S35" s="8">
        <f>Z35</f>
        <v>0.14166666666666666</v>
      </c>
      <c r="T35" s="29">
        <f>T34</f>
        <v>39986.399999999994</v>
      </c>
      <c r="U35" s="50" t="str">
        <f t="shared" si="0"/>
        <v>21.4  </v>
      </c>
      <c r="V35" s="19" t="str">
        <f>CONCATENATE(ROUND(T34-39965,1),"  ")</f>
        <v>21.4  </v>
      </c>
      <c r="Z35" s="53">
        <v>0.14166666666666666</v>
      </c>
    </row>
    <row r="36" spans="2:25" ht="12.75">
      <c r="B36" s="37" t="str">
        <f>X36</f>
        <v>Williamsport, Pa. </v>
      </c>
      <c r="C36" s="35"/>
      <c r="D36" s="35"/>
      <c r="E36" s="35"/>
      <c r="F36" s="35"/>
      <c r="G36" s="35"/>
      <c r="H36" s="35"/>
      <c r="I36" s="35"/>
      <c r="J36" s="35"/>
      <c r="K36" s="35"/>
      <c r="L36" s="35"/>
      <c r="M36" s="35"/>
      <c r="N36" s="35"/>
      <c r="O36" s="35"/>
      <c r="P36" s="36"/>
      <c r="Q36" s="14">
        <f>Y36</f>
        <v>39986.541666666664</v>
      </c>
      <c r="R36" s="16">
        <f>Q36-INT(Q36)</f>
        <v>0.5416666666642413</v>
      </c>
      <c r="S36" s="7">
        <f>T36-Q36</f>
        <v>0.9652777777810115</v>
      </c>
      <c r="T36" s="14">
        <f>Q38-S37</f>
        <v>39987.506944444445</v>
      </c>
      <c r="U36" s="17">
        <f>MROUND(T36-INT(T36)-0.01041669/2,0.01041669)</f>
        <v>0.50000112</v>
      </c>
      <c r="V36" s="51">
        <f>T36-INT(T36)</f>
        <v>0.5069444444452529</v>
      </c>
      <c r="X36" s="55" t="s">
        <v>22</v>
      </c>
      <c r="Y36" s="56">
        <v>39986.541666666664</v>
      </c>
    </row>
    <row r="37" spans="2:26" ht="9" customHeight="1">
      <c r="B37" s="32">
        <f>$S36</f>
        <v>0.9652777777810115</v>
      </c>
      <c r="C37" s="27">
        <f>$S36</f>
        <v>0.9652777777810115</v>
      </c>
      <c r="D37" s="33">
        <f>$S36</f>
        <v>0.9652777777810115</v>
      </c>
      <c r="E37" s="34">
        <f>$S36</f>
        <v>0.9652777777810115</v>
      </c>
      <c r="F37" s="27">
        <f>$S36</f>
        <v>0.9652777777810115</v>
      </c>
      <c r="G37" s="33">
        <f>$S36</f>
        <v>0.9652777777810115</v>
      </c>
      <c r="H37" s="34">
        <f>$S36</f>
        <v>0.9652777777810115</v>
      </c>
      <c r="I37" s="27">
        <f>$S36</f>
        <v>0.9652777777810115</v>
      </c>
      <c r="J37" s="33">
        <f>$S36</f>
        <v>0.9652777777810115</v>
      </c>
      <c r="K37" s="34">
        <f>$S36</f>
        <v>0.9652777777810115</v>
      </c>
      <c r="L37" s="27">
        <f>$S36</f>
        <v>0.9652777777810115</v>
      </c>
      <c r="M37" s="33">
        <f>$S36</f>
        <v>0.9652777777810115</v>
      </c>
      <c r="N37" s="34">
        <f>$S36</f>
        <v>0.9652777777810115</v>
      </c>
      <c r="O37" s="27">
        <f>$S36</f>
        <v>0.9652777777810115</v>
      </c>
      <c r="P37" s="31">
        <f>$S36</f>
        <v>0.9652777777810115</v>
      </c>
      <c r="Q37" s="30">
        <f>Q36</f>
        <v>39986.541666666664</v>
      </c>
      <c r="R37" s="15"/>
      <c r="S37" s="8">
        <f>Z37</f>
        <v>0.034722222222222224</v>
      </c>
      <c r="T37" s="29">
        <f>T36</f>
        <v>39987.506944444445</v>
      </c>
      <c r="U37" s="50" t="str">
        <f t="shared" si="0"/>
        <v>22.5  </v>
      </c>
      <c r="V37" s="19" t="str">
        <f>CONCATENATE(ROUND(T36-39965,1),"  ")</f>
        <v>22.5  </v>
      </c>
      <c r="Z37" s="53">
        <v>0.034722222222222224</v>
      </c>
    </row>
    <row r="38" spans="2:25" ht="12.75">
      <c r="B38" s="37" t="str">
        <f>X38</f>
        <v>Selinsgrove, Pa.</v>
      </c>
      <c r="C38" s="35"/>
      <c r="D38" s="35"/>
      <c r="E38" s="35"/>
      <c r="F38" s="35"/>
      <c r="G38" s="35"/>
      <c r="H38" s="35"/>
      <c r="I38" s="35"/>
      <c r="J38" s="35"/>
      <c r="K38" s="35"/>
      <c r="L38" s="35"/>
      <c r="M38" s="35"/>
      <c r="N38" s="35"/>
      <c r="O38" s="35"/>
      <c r="P38" s="36"/>
      <c r="Q38" s="14">
        <f>Y38</f>
        <v>39987.541666666664</v>
      </c>
      <c r="R38" s="16">
        <f>Q38-INT(Q38)</f>
        <v>0.5416666666642413</v>
      </c>
      <c r="S38" s="7">
        <f>T38-Q38</f>
        <v>0.08333333333575865</v>
      </c>
      <c r="T38" s="14">
        <f>Q40-S39</f>
        <v>39987.625</v>
      </c>
      <c r="U38" s="17">
        <f>MROUND(T38-INT(T38)-0.01041669/2,0.01041669)</f>
        <v>0.6145847099999999</v>
      </c>
      <c r="V38" s="51">
        <f>T38-INT(T38)</f>
        <v>0.625</v>
      </c>
      <c r="X38" s="55" t="s">
        <v>87</v>
      </c>
      <c r="Y38" s="56">
        <v>39987.541666666664</v>
      </c>
    </row>
    <row r="39" spans="2:26" ht="9" customHeight="1">
      <c r="B39" s="32">
        <f>$S38</f>
        <v>0.08333333333575865</v>
      </c>
      <c r="C39" s="27">
        <f>$S38</f>
        <v>0.08333333333575865</v>
      </c>
      <c r="D39" s="33">
        <f>$S38</f>
        <v>0.08333333333575865</v>
      </c>
      <c r="E39" s="34">
        <f>$S38</f>
        <v>0.08333333333575865</v>
      </c>
      <c r="F39" s="27">
        <f>$S38</f>
        <v>0.08333333333575865</v>
      </c>
      <c r="G39" s="33">
        <f>$S38</f>
        <v>0.08333333333575865</v>
      </c>
      <c r="H39" s="34">
        <f>$S38</f>
        <v>0.08333333333575865</v>
      </c>
      <c r="I39" s="27">
        <f>$S38</f>
        <v>0.08333333333575865</v>
      </c>
      <c r="J39" s="33">
        <f>$S38</f>
        <v>0.08333333333575865</v>
      </c>
      <c r="K39" s="34">
        <f>$S38</f>
        <v>0.08333333333575865</v>
      </c>
      <c r="L39" s="27">
        <f>$S38</f>
        <v>0.08333333333575865</v>
      </c>
      <c r="M39" s="33">
        <f>$S38</f>
        <v>0.08333333333575865</v>
      </c>
      <c r="N39" s="34">
        <f>$S38</f>
        <v>0.08333333333575865</v>
      </c>
      <c r="O39" s="27">
        <f>$S38</f>
        <v>0.08333333333575865</v>
      </c>
      <c r="P39" s="31">
        <f>$S38</f>
        <v>0.08333333333575865</v>
      </c>
      <c r="Q39" s="30">
        <f>Q38</f>
        <v>39987.541666666664</v>
      </c>
      <c r="R39" s="15"/>
      <c r="S39" s="8">
        <f>Z39</f>
        <v>0.041666666666666664</v>
      </c>
      <c r="T39" s="29">
        <f>T38</f>
        <v>39987.625</v>
      </c>
      <c r="U39" s="50" t="str">
        <f t="shared" si="0"/>
        <v>22.6  </v>
      </c>
      <c r="V39" s="19" t="str">
        <f>CONCATENATE(ROUND(T38-39965,1),"  ")</f>
        <v>22.6  </v>
      </c>
      <c r="Z39" s="53">
        <v>0.041666666666666664</v>
      </c>
    </row>
    <row r="40" spans="2:25" ht="12.75">
      <c r="B40" s="37" t="str">
        <f>X40</f>
        <v>Harrisburg, Pa.</v>
      </c>
      <c r="C40" s="35"/>
      <c r="D40" s="35"/>
      <c r="E40" s="35"/>
      <c r="F40" s="35"/>
      <c r="G40" s="35"/>
      <c r="H40" s="35"/>
      <c r="I40" s="35"/>
      <c r="J40" s="35"/>
      <c r="K40" s="35"/>
      <c r="L40" s="35"/>
      <c r="M40" s="35"/>
      <c r="N40" s="35"/>
      <c r="O40" s="35"/>
      <c r="P40" s="36"/>
      <c r="Q40" s="14">
        <f>Y40</f>
        <v>39987.666666666664</v>
      </c>
      <c r="R40" s="16">
        <f>Q40-INT(Q40)</f>
        <v>0.6666666666642413</v>
      </c>
      <c r="S40" s="7">
        <f>T40-Q40</f>
        <v>0.10902777777664596</v>
      </c>
      <c r="T40" s="14">
        <f>Q42-S41</f>
        <v>39987.77569444444</v>
      </c>
      <c r="U40" s="17">
        <f>MROUND(T40-INT(T40)-0.01041669/2,0.01041669)</f>
        <v>0.7708350599999999</v>
      </c>
      <c r="V40" s="51">
        <f>T40-INT(T40)</f>
        <v>0.7756944444408873</v>
      </c>
      <c r="X40" s="55" t="s">
        <v>86</v>
      </c>
      <c r="Y40" s="56">
        <v>39987.666666666664</v>
      </c>
    </row>
    <row r="41" spans="2:26" ht="9" customHeight="1">
      <c r="B41" s="32">
        <f>$S40</f>
        <v>0.10902777777664596</v>
      </c>
      <c r="C41" s="27">
        <f>$S40</f>
        <v>0.10902777777664596</v>
      </c>
      <c r="D41" s="33">
        <f>$S40</f>
        <v>0.10902777777664596</v>
      </c>
      <c r="E41" s="34">
        <f>$S40</f>
        <v>0.10902777777664596</v>
      </c>
      <c r="F41" s="27">
        <f>$S40</f>
        <v>0.10902777777664596</v>
      </c>
      <c r="G41" s="33">
        <f>$S40</f>
        <v>0.10902777777664596</v>
      </c>
      <c r="H41" s="34">
        <f>$S40</f>
        <v>0.10902777777664596</v>
      </c>
      <c r="I41" s="27">
        <f>$S40</f>
        <v>0.10902777777664596</v>
      </c>
      <c r="J41" s="33">
        <f>$S40</f>
        <v>0.10902777777664596</v>
      </c>
      <c r="K41" s="34">
        <f>$S40</f>
        <v>0.10902777777664596</v>
      </c>
      <c r="L41" s="27">
        <f>$S40</f>
        <v>0.10902777777664596</v>
      </c>
      <c r="M41" s="33">
        <f>$S40</f>
        <v>0.10902777777664596</v>
      </c>
      <c r="N41" s="34">
        <f>$S40</f>
        <v>0.10902777777664596</v>
      </c>
      <c r="O41" s="27">
        <f>$S40</f>
        <v>0.10902777777664596</v>
      </c>
      <c r="P41" s="31">
        <f>$S40</f>
        <v>0.10902777777664596</v>
      </c>
      <c r="Q41" s="30">
        <f>Q40</f>
        <v>39987.666666666664</v>
      </c>
      <c r="R41" s="15"/>
      <c r="S41" s="8">
        <f>Z41</f>
        <v>0.09930555555555555</v>
      </c>
      <c r="T41" s="29">
        <f>T40</f>
        <v>39987.77569444444</v>
      </c>
      <c r="U41" s="50" t="str">
        <f t="shared" si="0"/>
        <v>22.8  </v>
      </c>
      <c r="V41" s="19" t="str">
        <f>CONCATENATE(ROUND(T40-39965,1),"  ")</f>
        <v>22.8  </v>
      </c>
      <c r="Z41" s="53">
        <v>0.09930555555555555</v>
      </c>
    </row>
    <row r="42" spans="2:25" ht="13.5" customHeight="1">
      <c r="B42" s="37" t="str">
        <f>X42</f>
        <v>Shenendoah Nat'l Park</v>
      </c>
      <c r="C42" s="35"/>
      <c r="D42" s="35"/>
      <c r="E42" s="35"/>
      <c r="F42" s="35"/>
      <c r="G42" s="35"/>
      <c r="H42" s="35"/>
      <c r="I42" s="35"/>
      <c r="J42" s="35"/>
      <c r="K42" s="35"/>
      <c r="L42" s="35"/>
      <c r="M42" s="35"/>
      <c r="N42" s="35"/>
      <c r="O42" s="35"/>
      <c r="P42" s="36"/>
      <c r="Q42" s="14">
        <f>Y42</f>
        <v>39987.875</v>
      </c>
      <c r="R42" s="16">
        <f>Q42-INT(Q42)</f>
        <v>0.875</v>
      </c>
      <c r="S42" s="7">
        <f>T42-Q42</f>
        <v>0.45833333333575865</v>
      </c>
      <c r="T42" s="14">
        <f>Q44-S43</f>
        <v>39988.333333333336</v>
      </c>
      <c r="U42" s="17">
        <f>MROUND(T42-INT(T42)-0.01041669/2,0.01041669)</f>
        <v>0.32291738999999997</v>
      </c>
      <c r="V42" s="51">
        <f>T42-INT(T42)</f>
        <v>0.33333333333575865</v>
      </c>
      <c r="X42" s="55" t="s">
        <v>93</v>
      </c>
      <c r="Y42" s="56">
        <v>39987.875</v>
      </c>
    </row>
    <row r="43" spans="2:22" ht="9" customHeight="1">
      <c r="B43" s="32">
        <f aca="true" t="shared" si="2" ref="B43:P47">$S42</f>
        <v>0.45833333333575865</v>
      </c>
      <c r="C43" s="27">
        <f t="shared" si="2"/>
        <v>0.45833333333575865</v>
      </c>
      <c r="D43" s="33">
        <f t="shared" si="2"/>
        <v>0.45833333333575865</v>
      </c>
      <c r="E43" s="34">
        <f t="shared" si="2"/>
        <v>0.45833333333575865</v>
      </c>
      <c r="F43" s="27">
        <f t="shared" si="2"/>
        <v>0.45833333333575865</v>
      </c>
      <c r="G43" s="33">
        <f t="shared" si="2"/>
        <v>0.45833333333575865</v>
      </c>
      <c r="H43" s="34">
        <f t="shared" si="2"/>
        <v>0.45833333333575865</v>
      </c>
      <c r="I43" s="27">
        <f t="shared" si="2"/>
        <v>0.45833333333575865</v>
      </c>
      <c r="J43" s="33">
        <f t="shared" si="2"/>
        <v>0.45833333333575865</v>
      </c>
      <c r="K43" s="34">
        <f t="shared" si="2"/>
        <v>0.45833333333575865</v>
      </c>
      <c r="L43" s="27">
        <f t="shared" si="2"/>
        <v>0.45833333333575865</v>
      </c>
      <c r="M43" s="33">
        <f t="shared" si="2"/>
        <v>0.45833333333575865</v>
      </c>
      <c r="N43" s="34">
        <f t="shared" si="2"/>
        <v>0.45833333333575865</v>
      </c>
      <c r="O43" s="27">
        <f t="shared" si="2"/>
        <v>0.45833333333575865</v>
      </c>
      <c r="P43" s="31">
        <f t="shared" si="2"/>
        <v>0.45833333333575865</v>
      </c>
      <c r="Q43" s="30">
        <f>Q42</f>
        <v>39987.875</v>
      </c>
      <c r="R43" s="15"/>
      <c r="S43" s="8">
        <f>Z43</f>
        <v>0</v>
      </c>
      <c r="T43" s="29">
        <f>T42</f>
        <v>39988.333333333336</v>
      </c>
      <c r="U43" s="50" t="str">
        <f t="shared" si="0"/>
        <v>23.3  </v>
      </c>
      <c r="V43" s="19" t="str">
        <f>CONCATENATE(ROUND(T42-39965,1),"  ")</f>
        <v>23.3  </v>
      </c>
    </row>
    <row r="44" spans="2:26" ht="12.75">
      <c r="B44" s="37" t="str">
        <f>X44</f>
        <v>Blue Ridge Parkway </v>
      </c>
      <c r="C44" s="35"/>
      <c r="D44" s="35"/>
      <c r="E44" s="35"/>
      <c r="F44" s="35"/>
      <c r="G44" s="35"/>
      <c r="H44" s="35"/>
      <c r="I44" s="35"/>
      <c r="J44" s="35"/>
      <c r="K44" s="35"/>
      <c r="L44" s="35"/>
      <c r="M44" s="35"/>
      <c r="N44" s="35"/>
      <c r="O44" s="35"/>
      <c r="P44" s="36"/>
      <c r="Q44" s="14">
        <f>Y44</f>
        <v>39988.333333333336</v>
      </c>
      <c r="R44" s="16">
        <f>Q44-INT(Q44)</f>
        <v>0.33333333333575865</v>
      </c>
      <c r="S44" s="7">
        <f>T44-Q44</f>
        <v>0.625</v>
      </c>
      <c r="T44" s="14">
        <f>Q46-S45</f>
        <v>39988.958333333336</v>
      </c>
      <c r="U44" s="17">
        <f>MROUND(T44-INT(T44)-0.01041669/2,0.01041669)</f>
        <v>0.9479187899999999</v>
      </c>
      <c r="V44" s="51">
        <f>T44-INT(T44)</f>
        <v>0.9583333333357587</v>
      </c>
      <c r="X44" s="55" t="s">
        <v>23</v>
      </c>
      <c r="Y44" s="56">
        <v>39988.333333333336</v>
      </c>
      <c r="Z44" s="53">
        <v>0.5583333333333333</v>
      </c>
    </row>
    <row r="45" spans="2:26" ht="9" customHeight="1">
      <c r="B45" s="32">
        <f t="shared" si="2"/>
        <v>0.625</v>
      </c>
      <c r="C45" s="27">
        <f t="shared" si="2"/>
        <v>0.625</v>
      </c>
      <c r="D45" s="33">
        <f t="shared" si="2"/>
        <v>0.625</v>
      </c>
      <c r="E45" s="34">
        <f t="shared" si="2"/>
        <v>0.625</v>
      </c>
      <c r="F45" s="27">
        <f t="shared" si="2"/>
        <v>0.625</v>
      </c>
      <c r="G45" s="33">
        <f t="shared" si="2"/>
        <v>0.625</v>
      </c>
      <c r="H45" s="34">
        <f t="shared" si="2"/>
        <v>0.625</v>
      </c>
      <c r="I45" s="27">
        <f t="shared" si="2"/>
        <v>0.625</v>
      </c>
      <c r="J45" s="33">
        <f t="shared" si="2"/>
        <v>0.625</v>
      </c>
      <c r="K45" s="34">
        <f t="shared" si="2"/>
        <v>0.625</v>
      </c>
      <c r="L45" s="27">
        <f t="shared" si="2"/>
        <v>0.625</v>
      </c>
      <c r="M45" s="33">
        <f t="shared" si="2"/>
        <v>0.625</v>
      </c>
      <c r="N45" s="34">
        <f t="shared" si="2"/>
        <v>0.625</v>
      </c>
      <c r="O45" s="27">
        <f t="shared" si="2"/>
        <v>0.625</v>
      </c>
      <c r="P45" s="31">
        <f t="shared" si="2"/>
        <v>0.625</v>
      </c>
      <c r="Q45" s="30">
        <f>Q44</f>
        <v>39988.333333333336</v>
      </c>
      <c r="R45" s="15"/>
      <c r="S45" s="8">
        <f>Z45</f>
        <v>0</v>
      </c>
      <c r="T45" s="29">
        <f>T44</f>
        <v>39988.958333333336</v>
      </c>
      <c r="U45" s="50" t="str">
        <f t="shared" si="0"/>
        <v>24  </v>
      </c>
      <c r="V45" s="19" t="str">
        <f>CONCATENATE(ROUND(T44-39965,1),"  ")</f>
        <v>24  </v>
      </c>
      <c r="Z45" s="53">
        <v>0</v>
      </c>
    </row>
    <row r="46" spans="2:25" ht="12.75" customHeight="1">
      <c r="B46" s="37" t="str">
        <f>X46</f>
        <v>Great Smokey Mountain</v>
      </c>
      <c r="C46" s="35"/>
      <c r="D46" s="35"/>
      <c r="E46" s="35"/>
      <c r="F46" s="35"/>
      <c r="G46" s="35"/>
      <c r="H46" s="35"/>
      <c r="I46" s="35"/>
      <c r="J46" s="35"/>
      <c r="K46" s="35"/>
      <c r="L46" s="35"/>
      <c r="M46" s="35"/>
      <c r="N46" s="35"/>
      <c r="O46" s="35"/>
      <c r="P46" s="36"/>
      <c r="Q46" s="14">
        <f>Y46</f>
        <v>39988.958333333336</v>
      </c>
      <c r="R46" s="16">
        <f>Q46-INT(Q46)</f>
        <v>0.9583333333357587</v>
      </c>
      <c r="S46" s="7">
        <f>T46-Q46</f>
        <v>0.4881944444423425</v>
      </c>
      <c r="T46" s="14">
        <f>Q48-S47</f>
        <v>39989.44652777778</v>
      </c>
      <c r="U46" s="17">
        <f>MROUND(T46-INT(T46)-0.01041669/2,0.01041669)</f>
        <v>0.43750098</v>
      </c>
      <c r="V46" s="51">
        <f>T46-INT(T46)</f>
        <v>0.44652777777810115</v>
      </c>
      <c r="X46" s="55" t="s">
        <v>94</v>
      </c>
      <c r="Y46" s="56">
        <v>39988.958333333336</v>
      </c>
    </row>
    <row r="47" spans="2:26" ht="9" customHeight="1">
      <c r="B47" s="32">
        <f t="shared" si="2"/>
        <v>0.4881944444423425</v>
      </c>
      <c r="C47" s="27">
        <f t="shared" si="2"/>
        <v>0.4881944444423425</v>
      </c>
      <c r="D47" s="33">
        <f t="shared" si="2"/>
        <v>0.4881944444423425</v>
      </c>
      <c r="E47" s="34">
        <f t="shared" si="2"/>
        <v>0.4881944444423425</v>
      </c>
      <c r="F47" s="27">
        <f t="shared" si="2"/>
        <v>0.4881944444423425</v>
      </c>
      <c r="G47" s="33">
        <f t="shared" si="2"/>
        <v>0.4881944444423425</v>
      </c>
      <c r="H47" s="34">
        <f t="shared" si="2"/>
        <v>0.4881944444423425</v>
      </c>
      <c r="I47" s="27">
        <f t="shared" si="2"/>
        <v>0.4881944444423425</v>
      </c>
      <c r="J47" s="33">
        <f t="shared" si="2"/>
        <v>0.4881944444423425</v>
      </c>
      <c r="K47" s="34">
        <f t="shared" si="2"/>
        <v>0.4881944444423425</v>
      </c>
      <c r="L47" s="27">
        <f t="shared" si="2"/>
        <v>0.4881944444423425</v>
      </c>
      <c r="M47" s="33">
        <f t="shared" si="2"/>
        <v>0.4881944444423425</v>
      </c>
      <c r="N47" s="34">
        <f t="shared" si="2"/>
        <v>0.4881944444423425</v>
      </c>
      <c r="O47" s="27">
        <f t="shared" si="2"/>
        <v>0.4881944444423425</v>
      </c>
      <c r="P47" s="31">
        <f t="shared" si="2"/>
        <v>0.4881944444423425</v>
      </c>
      <c r="Q47" s="30">
        <f>Q46</f>
        <v>39988.958333333336</v>
      </c>
      <c r="R47" s="15"/>
      <c r="S47" s="8">
        <f>Z47</f>
        <v>0.05347222222222222</v>
      </c>
      <c r="T47" s="29">
        <f>T46</f>
        <v>39989.44652777778</v>
      </c>
      <c r="U47" s="50" t="str">
        <f t="shared" si="0"/>
        <v>24.4  </v>
      </c>
      <c r="V47" s="19" t="str">
        <f>CONCATENATE(ROUND(T46-39965,1),"  ")</f>
        <v>24.4  </v>
      </c>
      <c r="Z47" s="53">
        <v>0.05347222222222222</v>
      </c>
    </row>
    <row r="48" spans="2:25" ht="12.75">
      <c r="B48" s="37" t="str">
        <f>X48</f>
        <v>Asheville, N.C. </v>
      </c>
      <c r="C48" s="35"/>
      <c r="D48" s="35"/>
      <c r="E48" s="35"/>
      <c r="F48" s="35"/>
      <c r="G48" s="35"/>
      <c r="H48" s="35"/>
      <c r="I48" s="35"/>
      <c r="J48" s="35"/>
      <c r="K48" s="35"/>
      <c r="L48" s="35"/>
      <c r="M48" s="35"/>
      <c r="N48" s="35"/>
      <c r="O48" s="35"/>
      <c r="P48" s="36"/>
      <c r="Q48" s="14">
        <f>Y48</f>
        <v>39989.5</v>
      </c>
      <c r="R48" s="16">
        <f>Q48-INT(Q48)</f>
        <v>0.5</v>
      </c>
      <c r="S48" s="7">
        <f>T48-Q48</f>
        <v>0.9986111111138598</v>
      </c>
      <c r="T48" s="14">
        <f>Q50-S49</f>
        <v>39990.498611111114</v>
      </c>
      <c r="U48" s="17">
        <f>MROUND(T48-INT(T48)-0.01041669/2,0.01041669)</f>
        <v>0.48958442999999996</v>
      </c>
      <c r="V48" s="51">
        <f>T48-INT(T48)</f>
        <v>0.4986111111138598</v>
      </c>
      <c r="X48" s="55" t="s">
        <v>24</v>
      </c>
      <c r="Y48" s="56">
        <v>39989.5</v>
      </c>
    </row>
    <row r="49" spans="2:26" ht="9" customHeight="1">
      <c r="B49" s="32">
        <f>$S48</f>
        <v>0.9986111111138598</v>
      </c>
      <c r="C49" s="27">
        <f>$S48</f>
        <v>0.9986111111138598</v>
      </c>
      <c r="D49" s="33">
        <f>$S48</f>
        <v>0.9986111111138598</v>
      </c>
      <c r="E49" s="34">
        <f>$S48</f>
        <v>0.9986111111138598</v>
      </c>
      <c r="F49" s="27">
        <f>$S48</f>
        <v>0.9986111111138598</v>
      </c>
      <c r="G49" s="33">
        <f>$S48</f>
        <v>0.9986111111138598</v>
      </c>
      <c r="H49" s="34">
        <f>$S48</f>
        <v>0.9986111111138598</v>
      </c>
      <c r="I49" s="27">
        <f>$S48</f>
        <v>0.9986111111138598</v>
      </c>
      <c r="J49" s="33">
        <f>$S48</f>
        <v>0.9986111111138598</v>
      </c>
      <c r="K49" s="34">
        <f>$S48</f>
        <v>0.9986111111138598</v>
      </c>
      <c r="L49" s="27">
        <f>$S48</f>
        <v>0.9986111111138598</v>
      </c>
      <c r="M49" s="33">
        <f>$S48</f>
        <v>0.9986111111138598</v>
      </c>
      <c r="N49" s="34">
        <f>$S48</f>
        <v>0.9986111111138598</v>
      </c>
      <c r="O49" s="27">
        <f>$S48</f>
        <v>0.9986111111138598</v>
      </c>
      <c r="P49" s="31">
        <f>$S48</f>
        <v>0.9986111111138598</v>
      </c>
      <c r="Q49" s="30">
        <f>Q48</f>
        <v>39989.5</v>
      </c>
      <c r="R49" s="15"/>
      <c r="S49" s="8">
        <f>Z49</f>
        <v>0.0847222222222222</v>
      </c>
      <c r="T49" s="29">
        <f>T48</f>
        <v>39990.498611111114</v>
      </c>
      <c r="U49" s="50" t="str">
        <f t="shared" si="0"/>
        <v>25.5  </v>
      </c>
      <c r="V49" s="19" t="str">
        <f>CONCATENATE(ROUND(T48-39965,1),"  ")</f>
        <v>25.5  </v>
      </c>
      <c r="Z49" s="53">
        <v>0.0847222222222222</v>
      </c>
    </row>
    <row r="50" spans="2:25" ht="12.75">
      <c r="B50" s="37" t="str">
        <f>X50</f>
        <v>Charlotte, N.C. </v>
      </c>
      <c r="C50" s="35"/>
      <c r="D50" s="35"/>
      <c r="E50" s="35"/>
      <c r="F50" s="35"/>
      <c r="G50" s="35"/>
      <c r="H50" s="35"/>
      <c r="I50" s="35"/>
      <c r="J50" s="35"/>
      <c r="K50" s="35"/>
      <c r="L50" s="35"/>
      <c r="M50" s="35"/>
      <c r="N50" s="35"/>
      <c r="O50" s="35"/>
      <c r="P50" s="36"/>
      <c r="Q50" s="14">
        <f>Y50</f>
        <v>39990.583333333336</v>
      </c>
      <c r="R50" s="16">
        <f>Q50-INT(Q50)</f>
        <v>0.5833333333357587</v>
      </c>
      <c r="S50" s="7">
        <f>T50-Q50</f>
        <v>1.8444444444394321</v>
      </c>
      <c r="T50" s="14">
        <f>Q52-S51</f>
        <v>39992.427777777775</v>
      </c>
      <c r="U50" s="17">
        <f>MROUND(T50-INT(T50)-0.01041669/2,0.01041669)</f>
        <v>0.42708429</v>
      </c>
      <c r="V50" s="51">
        <f>T50-INT(T50)</f>
        <v>0.42777777777519077</v>
      </c>
      <c r="X50" s="55" t="s">
        <v>25</v>
      </c>
      <c r="Y50" s="56">
        <v>39990.583333333336</v>
      </c>
    </row>
    <row r="51" spans="2:26" ht="9" customHeight="1">
      <c r="B51" s="32">
        <f>$S50</f>
        <v>1.8444444444394321</v>
      </c>
      <c r="C51" s="27">
        <f>$S50</f>
        <v>1.8444444444394321</v>
      </c>
      <c r="D51" s="33">
        <f>$S50</f>
        <v>1.8444444444394321</v>
      </c>
      <c r="E51" s="34">
        <f>$S50</f>
        <v>1.8444444444394321</v>
      </c>
      <c r="F51" s="27">
        <f>$S50</f>
        <v>1.8444444444394321</v>
      </c>
      <c r="G51" s="33">
        <f>$S50</f>
        <v>1.8444444444394321</v>
      </c>
      <c r="H51" s="34">
        <f>$S50</f>
        <v>1.8444444444394321</v>
      </c>
      <c r="I51" s="27">
        <f>$S50</f>
        <v>1.8444444444394321</v>
      </c>
      <c r="J51" s="33">
        <f>$S50</f>
        <v>1.8444444444394321</v>
      </c>
      <c r="K51" s="34">
        <f>$S50</f>
        <v>1.8444444444394321</v>
      </c>
      <c r="L51" s="27">
        <f>$S50</f>
        <v>1.8444444444394321</v>
      </c>
      <c r="M51" s="33">
        <f>$S50</f>
        <v>1.8444444444394321</v>
      </c>
      <c r="N51" s="34">
        <f>$S50</f>
        <v>1.8444444444394321</v>
      </c>
      <c r="O51" s="27">
        <f>$S50</f>
        <v>1.8444444444394321</v>
      </c>
      <c r="P51" s="31">
        <f>$S50</f>
        <v>1.8444444444394321</v>
      </c>
      <c r="Q51" s="30">
        <f>Q50</f>
        <v>39990.583333333336</v>
      </c>
      <c r="R51" s="15"/>
      <c r="S51" s="8">
        <f>Z51</f>
        <v>0.1347222222222222</v>
      </c>
      <c r="T51" s="29">
        <f>T50</f>
        <v>39992.427777777775</v>
      </c>
      <c r="U51" s="50" t="str">
        <f t="shared" si="0"/>
        <v>27.4  </v>
      </c>
      <c r="V51" s="19" t="str">
        <f>CONCATENATE(ROUND(T50-39965,1),"  ")</f>
        <v>27.4  </v>
      </c>
      <c r="Z51" s="53">
        <v>0.1347222222222222</v>
      </c>
    </row>
    <row r="52" spans="2:25" ht="12.75">
      <c r="B52" s="37" t="str">
        <f>X52</f>
        <v>Charleston, S.C. </v>
      </c>
      <c r="C52" s="35"/>
      <c r="D52" s="35"/>
      <c r="E52" s="35"/>
      <c r="F52" s="35"/>
      <c r="G52" s="35"/>
      <c r="H52" s="35"/>
      <c r="I52" s="35"/>
      <c r="J52" s="35"/>
      <c r="K52" s="35"/>
      <c r="L52" s="35"/>
      <c r="M52" s="35"/>
      <c r="N52" s="35"/>
      <c r="O52" s="35"/>
      <c r="P52" s="36"/>
      <c r="Q52" s="14">
        <f>Y52</f>
        <v>39992.5625</v>
      </c>
      <c r="R52" s="16">
        <f>Q52-INT(Q52)</f>
        <v>0.5625</v>
      </c>
      <c r="S52" s="7">
        <f>T52-Q52</f>
        <v>0.8062500000014552</v>
      </c>
      <c r="T52" s="14">
        <f>Q54-S53</f>
        <v>39993.36875</v>
      </c>
      <c r="U52" s="17">
        <f>MROUND(T52-INT(T52)-0.01041669/2,0.01041669)</f>
        <v>0.36458415</v>
      </c>
      <c r="V52" s="51">
        <f>T52-INT(T52)</f>
        <v>0.3687500000014552</v>
      </c>
      <c r="X52" s="55" t="s">
        <v>26</v>
      </c>
      <c r="Y52" s="56">
        <v>39992.5625</v>
      </c>
    </row>
    <row r="53" spans="2:26" ht="9" customHeight="1">
      <c r="B53" s="32">
        <f>$S52</f>
        <v>0.8062500000014552</v>
      </c>
      <c r="C53" s="27">
        <f>$S52</f>
        <v>0.8062500000014552</v>
      </c>
      <c r="D53" s="33">
        <f>$S52</f>
        <v>0.8062500000014552</v>
      </c>
      <c r="E53" s="34">
        <f>$S52</f>
        <v>0.8062500000014552</v>
      </c>
      <c r="F53" s="27">
        <f>$S52</f>
        <v>0.8062500000014552</v>
      </c>
      <c r="G53" s="33">
        <f>$S52</f>
        <v>0.8062500000014552</v>
      </c>
      <c r="H53" s="34">
        <f>$S52</f>
        <v>0.8062500000014552</v>
      </c>
      <c r="I53" s="27">
        <f>$S52</f>
        <v>0.8062500000014552</v>
      </c>
      <c r="J53" s="33">
        <f>$S52</f>
        <v>0.8062500000014552</v>
      </c>
      <c r="K53" s="34">
        <f>$S52</f>
        <v>0.8062500000014552</v>
      </c>
      <c r="L53" s="27">
        <f>$S52</f>
        <v>0.8062500000014552</v>
      </c>
      <c r="M53" s="33">
        <f>$S52</f>
        <v>0.8062500000014552</v>
      </c>
      <c r="N53" s="34">
        <f>$S52</f>
        <v>0.8062500000014552</v>
      </c>
      <c r="O53" s="27">
        <f>$S52</f>
        <v>0.8062500000014552</v>
      </c>
      <c r="P53" s="31">
        <f>$S52</f>
        <v>0.8062500000014552</v>
      </c>
      <c r="Q53" s="30">
        <f>Q52</f>
        <v>39992.5625</v>
      </c>
      <c r="R53" s="15"/>
      <c r="S53" s="8">
        <f>Z53</f>
        <v>0.08958333333333338</v>
      </c>
      <c r="T53" s="29">
        <f>T52</f>
        <v>39993.36875</v>
      </c>
      <c r="U53" s="50" t="str">
        <f t="shared" si="0"/>
        <v>28.4  </v>
      </c>
      <c r="V53" s="19" t="str">
        <f>CONCATENATE(ROUND(T52-39965,1),"  ")</f>
        <v>28.4  </v>
      </c>
      <c r="Z53" s="53">
        <v>0.08958333333333338</v>
      </c>
    </row>
    <row r="54" spans="2:25" ht="12.75">
      <c r="B54" s="37" t="str">
        <f>X54</f>
        <v>Savannah, Ga. </v>
      </c>
      <c r="C54" s="35"/>
      <c r="D54" s="35"/>
      <c r="E54" s="35"/>
      <c r="F54" s="35"/>
      <c r="G54" s="35"/>
      <c r="H54" s="35"/>
      <c r="I54" s="35"/>
      <c r="J54" s="35"/>
      <c r="K54" s="35"/>
      <c r="L54" s="35"/>
      <c r="M54" s="35"/>
      <c r="N54" s="35"/>
      <c r="O54" s="35"/>
      <c r="P54" s="36"/>
      <c r="Q54" s="14">
        <f>Y54</f>
        <v>39993.458333333336</v>
      </c>
      <c r="R54" s="16">
        <f>Q54-INT(Q54)</f>
        <v>0.45833333333575865</v>
      </c>
      <c r="S54" s="7">
        <f>T54-Q54</f>
        <v>0.9965277777737356</v>
      </c>
      <c r="T54" s="14">
        <f>Q56-S55</f>
        <v>39994.45486111111</v>
      </c>
      <c r="U54" s="17">
        <f>MROUND(T54-INT(T54)-0.01041669/2,0.01041669)</f>
        <v>0.44791767</v>
      </c>
      <c r="V54" s="51">
        <f>T54-INT(T54)</f>
        <v>0.45486111110949423</v>
      </c>
      <c r="X54" s="55" t="s">
        <v>27</v>
      </c>
      <c r="Y54" s="56">
        <v>39993.458333333336</v>
      </c>
    </row>
    <row r="55" spans="2:26" ht="9" customHeight="1">
      <c r="B55" s="32">
        <f>$S54</f>
        <v>0.9965277777737356</v>
      </c>
      <c r="C55" s="27">
        <f>$S54</f>
        <v>0.9965277777737356</v>
      </c>
      <c r="D55" s="33">
        <f>$S54</f>
        <v>0.9965277777737356</v>
      </c>
      <c r="E55" s="34">
        <f>$S54</f>
        <v>0.9965277777737356</v>
      </c>
      <c r="F55" s="27">
        <f>$S54</f>
        <v>0.9965277777737356</v>
      </c>
      <c r="G55" s="33">
        <f>$S54</f>
        <v>0.9965277777737356</v>
      </c>
      <c r="H55" s="34">
        <f>$S54</f>
        <v>0.9965277777737356</v>
      </c>
      <c r="I55" s="27">
        <f>$S54</f>
        <v>0.9965277777737356</v>
      </c>
      <c r="J55" s="33">
        <f>$S54</f>
        <v>0.9965277777737356</v>
      </c>
      <c r="K55" s="34">
        <f>$S54</f>
        <v>0.9965277777737356</v>
      </c>
      <c r="L55" s="27">
        <f>$S54</f>
        <v>0.9965277777737356</v>
      </c>
      <c r="M55" s="33">
        <f>$S54</f>
        <v>0.9965277777737356</v>
      </c>
      <c r="N55" s="34">
        <f>$S54</f>
        <v>0.9965277777737356</v>
      </c>
      <c r="O55" s="27">
        <f>$S54</f>
        <v>0.9965277777737356</v>
      </c>
      <c r="P55" s="31">
        <f>$S54</f>
        <v>0.9965277777737356</v>
      </c>
      <c r="Q55" s="30">
        <f>Q54</f>
        <v>39993.458333333336</v>
      </c>
      <c r="R55" s="15"/>
      <c r="S55" s="8">
        <f>Z55</f>
        <v>0.08680555555555558</v>
      </c>
      <c r="T55" s="29">
        <f>T54</f>
        <v>39994.45486111111</v>
      </c>
      <c r="U55" s="50" t="str">
        <f t="shared" si="0"/>
        <v>29.5  </v>
      </c>
      <c r="V55" s="19" t="str">
        <f>CONCATENATE(ROUND(T54-39965,1),"  ")</f>
        <v>29.5  </v>
      </c>
      <c r="Z55" s="53">
        <v>0.08680555555555558</v>
      </c>
    </row>
    <row r="56" spans="2:25" ht="12.75">
      <c r="B56" s="37" t="str">
        <f>X56</f>
        <v>Jacksonville, Fla. </v>
      </c>
      <c r="C56" s="35"/>
      <c r="D56" s="35"/>
      <c r="E56" s="35"/>
      <c r="F56" s="35"/>
      <c r="G56" s="35"/>
      <c r="H56" s="35"/>
      <c r="I56" s="35"/>
      <c r="J56" s="35"/>
      <c r="K56" s="35"/>
      <c r="L56" s="35"/>
      <c r="M56" s="35"/>
      <c r="N56" s="35"/>
      <c r="O56" s="35"/>
      <c r="P56" s="36"/>
      <c r="Q56" s="14">
        <f>Y56</f>
        <v>39994.541666666664</v>
      </c>
      <c r="R56" s="16">
        <f>Q56-INT(Q56)</f>
        <v>0.5416666666642413</v>
      </c>
      <c r="S56" s="7">
        <f>T56-Q56</f>
        <v>0.2937500000043656</v>
      </c>
      <c r="T56" s="14">
        <f>Q58-S57</f>
        <v>39994.83541666667</v>
      </c>
      <c r="U56" s="17">
        <f>MROUND(T56-INT(T56)-0.01041669/2,0.01041669)</f>
        <v>0.8333351999999999</v>
      </c>
      <c r="V56" s="51">
        <f>T56-INT(T56)</f>
        <v>0.8354166666686069</v>
      </c>
      <c r="X56" s="55" t="s">
        <v>28</v>
      </c>
      <c r="Y56" s="56">
        <v>39994.541666666664</v>
      </c>
    </row>
    <row r="57" spans="2:26" ht="9" customHeight="1">
      <c r="B57" s="32">
        <f>$S56</f>
        <v>0.2937500000043656</v>
      </c>
      <c r="C57" s="27">
        <f>$S56</f>
        <v>0.2937500000043656</v>
      </c>
      <c r="D57" s="33">
        <f>$S56</f>
        <v>0.2937500000043656</v>
      </c>
      <c r="E57" s="34">
        <f>$S56</f>
        <v>0.2937500000043656</v>
      </c>
      <c r="F57" s="27">
        <f>$S56</f>
        <v>0.2937500000043656</v>
      </c>
      <c r="G57" s="33">
        <f>$S56</f>
        <v>0.2937500000043656</v>
      </c>
      <c r="H57" s="34">
        <f>$S56</f>
        <v>0.2937500000043656</v>
      </c>
      <c r="I57" s="27">
        <f>$S56</f>
        <v>0.2937500000043656</v>
      </c>
      <c r="J57" s="33">
        <f>$S56</f>
        <v>0.2937500000043656</v>
      </c>
      <c r="K57" s="34">
        <f>$S56</f>
        <v>0.2937500000043656</v>
      </c>
      <c r="L57" s="27">
        <f>$S56</f>
        <v>0.2937500000043656</v>
      </c>
      <c r="M57" s="33">
        <f>$S56</f>
        <v>0.2937500000043656</v>
      </c>
      <c r="N57" s="34">
        <f>$S56</f>
        <v>0.2937500000043656</v>
      </c>
      <c r="O57" s="27">
        <f>$S56</f>
        <v>0.2937500000043656</v>
      </c>
      <c r="P57" s="31">
        <f>$S56</f>
        <v>0.2937500000043656</v>
      </c>
      <c r="Q57" s="30">
        <f>Q56</f>
        <v>39994.541666666664</v>
      </c>
      <c r="R57" s="15"/>
      <c r="S57" s="8">
        <f>Z57</f>
        <v>0.06041666666666662</v>
      </c>
      <c r="T57" s="29">
        <f>T56</f>
        <v>39994.83541666667</v>
      </c>
      <c r="U57" s="50" t="str">
        <f t="shared" si="0"/>
        <v>29.8  </v>
      </c>
      <c r="V57" s="19" t="str">
        <f>CONCATENATE(ROUND(T56-39965,1),"  ")</f>
        <v>29.8  </v>
      </c>
      <c r="Z57" s="53">
        <v>0.06041666666666662</v>
      </c>
    </row>
    <row r="58" spans="2:25" ht="12.75">
      <c r="B58" s="37" t="str">
        <f>X58</f>
        <v>Daytona Beach, Fla. </v>
      </c>
      <c r="C58" s="35"/>
      <c r="D58" s="35"/>
      <c r="E58" s="35"/>
      <c r="F58" s="35"/>
      <c r="G58" s="35"/>
      <c r="H58" s="35"/>
      <c r="I58" s="35"/>
      <c r="J58" s="35"/>
      <c r="K58" s="35"/>
      <c r="L58" s="35"/>
      <c r="M58" s="35"/>
      <c r="N58" s="35"/>
      <c r="O58" s="35"/>
      <c r="P58" s="36"/>
      <c r="Q58" s="14">
        <f>Y58</f>
        <v>39994.895833333336</v>
      </c>
      <c r="R58" s="16">
        <f>Q58-INT(Q58)</f>
        <v>0.8958333333357587</v>
      </c>
      <c r="S58" s="7">
        <f>T58-Q58</f>
        <v>0.60902777776937</v>
      </c>
      <c r="T58" s="14">
        <f>Q60-S59</f>
        <v>39995.504861111105</v>
      </c>
      <c r="U58" s="17">
        <f>MROUND(T58-INT(T58)-0.01041669/2,0.01041669)</f>
        <v>0.50000112</v>
      </c>
      <c r="V58" s="51">
        <f>T58-INT(T58)</f>
        <v>0.5048611111051287</v>
      </c>
      <c r="X58" s="55" t="s">
        <v>29</v>
      </c>
      <c r="Y58" s="56">
        <v>39994.895833333336</v>
      </c>
    </row>
    <row r="59" spans="2:26" ht="9" customHeight="1">
      <c r="B59" s="32">
        <f>$S58</f>
        <v>0.60902777776937</v>
      </c>
      <c r="C59" s="27">
        <f>$S58</f>
        <v>0.60902777776937</v>
      </c>
      <c r="D59" s="33">
        <f>$S58</f>
        <v>0.60902777776937</v>
      </c>
      <c r="E59" s="34">
        <f>$S58</f>
        <v>0.60902777776937</v>
      </c>
      <c r="F59" s="27">
        <f>$S58</f>
        <v>0.60902777776937</v>
      </c>
      <c r="G59" s="33">
        <f>$S58</f>
        <v>0.60902777776937</v>
      </c>
      <c r="H59" s="34">
        <f>$S58</f>
        <v>0.60902777776937</v>
      </c>
      <c r="I59" s="27">
        <f>$S58</f>
        <v>0.60902777776937</v>
      </c>
      <c r="J59" s="33">
        <f>$S58</f>
        <v>0.60902777776937</v>
      </c>
      <c r="K59" s="34">
        <f>$S58</f>
        <v>0.60902777776937</v>
      </c>
      <c r="L59" s="27">
        <f>$S58</f>
        <v>0.60902777776937</v>
      </c>
      <c r="M59" s="33">
        <f>$S58</f>
        <v>0.60902777776937</v>
      </c>
      <c r="N59" s="34">
        <f>$S58</f>
        <v>0.60902777776937</v>
      </c>
      <c r="O59" s="27">
        <f>$S58</f>
        <v>0.60902777776937</v>
      </c>
      <c r="P59" s="31">
        <f>$S58</f>
        <v>0.60902777776937</v>
      </c>
      <c r="Q59" s="30">
        <f>Q58</f>
        <v>39994.895833333336</v>
      </c>
      <c r="R59" s="15"/>
      <c r="S59" s="8">
        <f>Z59</f>
        <v>0.16180555555555554</v>
      </c>
      <c r="T59" s="29">
        <f>T58</f>
        <v>39995.504861111105</v>
      </c>
      <c r="U59" s="50" t="str">
        <f t="shared" si="0"/>
        <v>30.5  </v>
      </c>
      <c r="V59" s="19" t="str">
        <f>CONCATENATE(ROUND(T58-39965,1),"  ")</f>
        <v>30.5  </v>
      </c>
      <c r="Z59" s="53">
        <v>0.16180555555555554</v>
      </c>
    </row>
    <row r="60" spans="2:25" ht="12.75">
      <c r="B60" s="37" t="str">
        <f>X60</f>
        <v>Miami, Fla. </v>
      </c>
      <c r="C60" s="35"/>
      <c r="D60" s="35"/>
      <c r="E60" s="35"/>
      <c r="F60" s="35"/>
      <c r="G60" s="35"/>
      <c r="H60" s="35"/>
      <c r="I60" s="35"/>
      <c r="J60" s="35"/>
      <c r="K60" s="35"/>
      <c r="L60" s="35"/>
      <c r="M60" s="35"/>
      <c r="N60" s="35"/>
      <c r="O60" s="35"/>
      <c r="P60" s="36"/>
      <c r="Q60" s="14">
        <f>Y60</f>
        <v>39995.666666666664</v>
      </c>
      <c r="R60" s="16">
        <f>Q60-INT(Q60)</f>
        <v>0.6666666666642413</v>
      </c>
      <c r="S60" s="7">
        <f>T60-Q60</f>
        <v>0.7069444444496185</v>
      </c>
      <c r="T60" s="14">
        <f>Q62-S61</f>
        <v>39996.373611111114</v>
      </c>
      <c r="U60" s="17">
        <f>MROUND(T60-INT(T60)-0.01041669/2,0.01041669)</f>
        <v>0.36458415</v>
      </c>
      <c r="V60" s="51">
        <f>T60-INT(T60)</f>
        <v>0.3736111111138598</v>
      </c>
      <c r="X60" s="55" t="s">
        <v>30</v>
      </c>
      <c r="Y60" s="56">
        <v>39995.666666666664</v>
      </c>
    </row>
    <row r="61" spans="2:26" ht="9" customHeight="1">
      <c r="B61" s="32">
        <f>$S60</f>
        <v>0.7069444444496185</v>
      </c>
      <c r="C61" s="27">
        <f>$S60</f>
        <v>0.7069444444496185</v>
      </c>
      <c r="D61" s="33">
        <f>$S60</f>
        <v>0.7069444444496185</v>
      </c>
      <c r="E61" s="34">
        <f>$S60</f>
        <v>0.7069444444496185</v>
      </c>
      <c r="F61" s="27">
        <f>$S60</f>
        <v>0.7069444444496185</v>
      </c>
      <c r="G61" s="33">
        <f>$S60</f>
        <v>0.7069444444496185</v>
      </c>
      <c r="H61" s="34">
        <f>$S60</f>
        <v>0.7069444444496185</v>
      </c>
      <c r="I61" s="27">
        <f>$S60</f>
        <v>0.7069444444496185</v>
      </c>
      <c r="J61" s="33">
        <f>$S60</f>
        <v>0.7069444444496185</v>
      </c>
      <c r="K61" s="34">
        <f>$S60</f>
        <v>0.7069444444496185</v>
      </c>
      <c r="L61" s="27">
        <f>$S60</f>
        <v>0.7069444444496185</v>
      </c>
      <c r="M61" s="33">
        <f>$S60</f>
        <v>0.7069444444496185</v>
      </c>
      <c r="N61" s="34">
        <f>$S60</f>
        <v>0.7069444444496185</v>
      </c>
      <c r="O61" s="27">
        <f>$S60</f>
        <v>0.7069444444496185</v>
      </c>
      <c r="P61" s="31">
        <f>$S60</f>
        <v>0.7069444444496185</v>
      </c>
      <c r="Q61" s="30">
        <f>Q60</f>
        <v>39995.666666666664</v>
      </c>
      <c r="R61" s="15"/>
      <c r="S61" s="8">
        <f>Z61</f>
        <v>0.12638888888888888</v>
      </c>
      <c r="T61" s="29">
        <f>T60</f>
        <v>39996.373611111114</v>
      </c>
      <c r="U61" s="50" t="str">
        <f t="shared" si="0"/>
        <v>31.4  </v>
      </c>
      <c r="V61" s="19" t="str">
        <f>CONCATENATE(ROUND(T60-39965,1),"  ")</f>
        <v>31.4  </v>
      </c>
      <c r="Z61" s="53">
        <v>0.12638888888888888</v>
      </c>
    </row>
    <row r="62" spans="2:25" ht="12.75">
      <c r="B62" s="37" t="str">
        <f>X62</f>
        <v>Key West, Fla. </v>
      </c>
      <c r="C62" s="35"/>
      <c r="D62" s="35"/>
      <c r="E62" s="35"/>
      <c r="F62" s="35"/>
      <c r="G62" s="35"/>
      <c r="H62" s="35"/>
      <c r="I62" s="35"/>
      <c r="J62" s="35"/>
      <c r="K62" s="35"/>
      <c r="L62" s="35"/>
      <c r="M62" s="35"/>
      <c r="N62" s="35"/>
      <c r="O62" s="35"/>
      <c r="P62" s="36"/>
      <c r="Q62" s="14">
        <f>Y62</f>
        <v>39996.5</v>
      </c>
      <c r="R62" s="16">
        <f>Q62-INT(Q62)</f>
        <v>0.5</v>
      </c>
      <c r="S62" s="7">
        <f>T62-Q62</f>
        <v>0.9250000000029104</v>
      </c>
      <c r="T62" s="14">
        <f>Q64-S63</f>
        <v>39997.425</v>
      </c>
      <c r="U62" s="17">
        <f>MROUND(T62-INT(T62)-0.01041669/2,0.01041669)</f>
        <v>0.41666759999999997</v>
      </c>
      <c r="V62" s="51">
        <f>T62-INT(T62)</f>
        <v>0.4250000000029104</v>
      </c>
      <c r="X62" s="55" t="s">
        <v>31</v>
      </c>
      <c r="Y62" s="56">
        <v>39996.5</v>
      </c>
    </row>
    <row r="63" spans="2:26" ht="9" customHeight="1">
      <c r="B63" s="32">
        <f>$S62</f>
        <v>0.9250000000029104</v>
      </c>
      <c r="C63" s="27">
        <f>$S62</f>
        <v>0.9250000000029104</v>
      </c>
      <c r="D63" s="33">
        <f>$S62</f>
        <v>0.9250000000029104</v>
      </c>
      <c r="E63" s="34">
        <f>$S62</f>
        <v>0.9250000000029104</v>
      </c>
      <c r="F63" s="27">
        <f>$S62</f>
        <v>0.9250000000029104</v>
      </c>
      <c r="G63" s="33">
        <f>$S62</f>
        <v>0.9250000000029104</v>
      </c>
      <c r="H63" s="34">
        <f>$S62</f>
        <v>0.9250000000029104</v>
      </c>
      <c r="I63" s="27">
        <f>$S62</f>
        <v>0.9250000000029104</v>
      </c>
      <c r="J63" s="33">
        <f>$S62</f>
        <v>0.9250000000029104</v>
      </c>
      <c r="K63" s="34">
        <f>$S62</f>
        <v>0.9250000000029104</v>
      </c>
      <c r="L63" s="27">
        <f>$S62</f>
        <v>0.9250000000029104</v>
      </c>
      <c r="M63" s="33">
        <f>$S62</f>
        <v>0.9250000000029104</v>
      </c>
      <c r="N63" s="34">
        <f>$S62</f>
        <v>0.9250000000029104</v>
      </c>
      <c r="O63" s="27">
        <f>$S62</f>
        <v>0.9250000000029104</v>
      </c>
      <c r="P63" s="31">
        <f>$S62</f>
        <v>0.9250000000029104</v>
      </c>
      <c r="Q63" s="30">
        <f>Q62</f>
        <v>39996.5</v>
      </c>
      <c r="R63" s="15"/>
      <c r="S63" s="8">
        <f>Z63</f>
        <v>0.2833333333333333</v>
      </c>
      <c r="T63" s="29">
        <f>T62</f>
        <v>39997.425</v>
      </c>
      <c r="U63" s="50" t="str">
        <f t="shared" si="0"/>
        <v>32.4  </v>
      </c>
      <c r="V63" s="19" t="str">
        <f>CONCATENATE(ROUND(T62-39965,1),"  ")</f>
        <v>32.4  </v>
      </c>
      <c r="Z63" s="53">
        <v>0.2833333333333333</v>
      </c>
    </row>
    <row r="64" spans="2:25" ht="12.75">
      <c r="B64" s="37" t="str">
        <f>X64</f>
        <v>Tampa, Fla. </v>
      </c>
      <c r="C64" s="35"/>
      <c r="D64" s="35"/>
      <c r="E64" s="35"/>
      <c r="F64" s="35"/>
      <c r="G64" s="35"/>
      <c r="H64" s="35"/>
      <c r="I64" s="35"/>
      <c r="J64" s="35"/>
      <c r="K64" s="35"/>
      <c r="L64" s="35"/>
      <c r="M64" s="35"/>
      <c r="N64" s="35"/>
      <c r="O64" s="35"/>
      <c r="P64" s="36"/>
      <c r="Q64" s="14">
        <f>Y64</f>
        <v>39997.708333333336</v>
      </c>
      <c r="R64" s="16">
        <f>Q64-INT(Q64)</f>
        <v>0.7083333333357587</v>
      </c>
      <c r="S64" s="7">
        <f>T64-Q64</f>
        <v>0.8215277777781012</v>
      </c>
      <c r="T64" s="14">
        <f>Q66-S65</f>
        <v>39998.529861111114</v>
      </c>
      <c r="U64" s="17">
        <f>MROUND(T64-INT(T64)-0.01041669/2,0.01041669)</f>
        <v>0.5208345</v>
      </c>
      <c r="V64" s="51">
        <f>T64-INT(T64)</f>
        <v>0.5298611111138598</v>
      </c>
      <c r="X64" s="55" t="s">
        <v>32</v>
      </c>
      <c r="Y64" s="56">
        <v>39997.708333333336</v>
      </c>
    </row>
    <row r="65" spans="2:26" ht="9" customHeight="1">
      <c r="B65" s="32">
        <f>$S64</f>
        <v>0.8215277777781012</v>
      </c>
      <c r="C65" s="27">
        <f>$S64</f>
        <v>0.8215277777781012</v>
      </c>
      <c r="D65" s="33">
        <f>$S64</f>
        <v>0.8215277777781012</v>
      </c>
      <c r="E65" s="34">
        <f>$S64</f>
        <v>0.8215277777781012</v>
      </c>
      <c r="F65" s="27">
        <f>$S64</f>
        <v>0.8215277777781012</v>
      </c>
      <c r="G65" s="33">
        <f>$S64</f>
        <v>0.8215277777781012</v>
      </c>
      <c r="H65" s="34">
        <f>$S64</f>
        <v>0.8215277777781012</v>
      </c>
      <c r="I65" s="27">
        <f>$S64</f>
        <v>0.8215277777781012</v>
      </c>
      <c r="J65" s="33">
        <f>$S64</f>
        <v>0.8215277777781012</v>
      </c>
      <c r="K65" s="34">
        <f>$S64</f>
        <v>0.8215277777781012</v>
      </c>
      <c r="L65" s="27">
        <f>$S64</f>
        <v>0.8215277777781012</v>
      </c>
      <c r="M65" s="33">
        <f>$S64</f>
        <v>0.8215277777781012</v>
      </c>
      <c r="N65" s="34">
        <f>$S64</f>
        <v>0.8215277777781012</v>
      </c>
      <c r="O65" s="27">
        <f>$S64</f>
        <v>0.8215277777781012</v>
      </c>
      <c r="P65" s="31">
        <f>$S64</f>
        <v>0.8215277777781012</v>
      </c>
      <c r="Q65" s="30">
        <f>Q64</f>
        <v>39997.708333333336</v>
      </c>
      <c r="R65" s="15"/>
      <c r="S65" s="8">
        <f>Z65</f>
        <v>0.0534722222222222</v>
      </c>
      <c r="T65" s="29">
        <f>T64</f>
        <v>39998.529861111114</v>
      </c>
      <c r="U65" s="50" t="str">
        <f t="shared" si="0"/>
        <v>33.5  </v>
      </c>
      <c r="V65" s="19" t="str">
        <f>CONCATENATE(ROUND(T64-39965,1),"  ")</f>
        <v>33.5  </v>
      </c>
      <c r="Z65" s="53">
        <v>0.0534722222222222</v>
      </c>
    </row>
    <row r="66" spans="2:25" ht="12.75">
      <c r="B66" s="37" t="str">
        <f>X66</f>
        <v>Macon, Ga. </v>
      </c>
      <c r="C66" s="35"/>
      <c r="D66" s="35"/>
      <c r="E66" s="35"/>
      <c r="F66" s="35"/>
      <c r="G66" s="35"/>
      <c r="H66" s="35"/>
      <c r="I66" s="35"/>
      <c r="J66" s="35"/>
      <c r="K66" s="35"/>
      <c r="L66" s="35"/>
      <c r="M66" s="35"/>
      <c r="N66" s="35"/>
      <c r="O66" s="35"/>
      <c r="P66" s="36"/>
      <c r="Q66" s="14">
        <f>Y66</f>
        <v>39998.583333333336</v>
      </c>
      <c r="R66" s="16">
        <f>Q66-INT(Q66)</f>
        <v>0.5833333333357587</v>
      </c>
      <c r="S66" s="7">
        <f>T66-Q66</f>
        <v>0.10555555555038154</v>
      </c>
      <c r="T66" s="14">
        <f>Q68-S67</f>
        <v>39998.688888888886</v>
      </c>
      <c r="U66" s="17">
        <f>MROUND(T66-INT(T66)-0.01041669/2,0.01041669)</f>
        <v>0.68750154</v>
      </c>
      <c r="V66" s="51">
        <f>T66-INT(T66)</f>
        <v>0.6888888888861402</v>
      </c>
      <c r="X66" s="55" t="s">
        <v>33</v>
      </c>
      <c r="Y66" s="56">
        <v>39998.583333333336</v>
      </c>
    </row>
    <row r="67" spans="2:26" ht="9" customHeight="1">
      <c r="B67" s="32">
        <f>$S66</f>
        <v>0.10555555555038154</v>
      </c>
      <c r="C67" s="27">
        <f>$S66</f>
        <v>0.10555555555038154</v>
      </c>
      <c r="D67" s="33">
        <f>$S66</f>
        <v>0.10555555555038154</v>
      </c>
      <c r="E67" s="34">
        <f>$S66</f>
        <v>0.10555555555038154</v>
      </c>
      <c r="F67" s="27">
        <f>$S66</f>
        <v>0.10555555555038154</v>
      </c>
      <c r="G67" s="33">
        <f>$S66</f>
        <v>0.10555555555038154</v>
      </c>
      <c r="H67" s="34">
        <f>$S66</f>
        <v>0.10555555555038154</v>
      </c>
      <c r="I67" s="27">
        <f>$S66</f>
        <v>0.10555555555038154</v>
      </c>
      <c r="J67" s="33">
        <f>$S66</f>
        <v>0.10555555555038154</v>
      </c>
      <c r="K67" s="34">
        <f>$S66</f>
        <v>0.10555555555038154</v>
      </c>
      <c r="L67" s="27">
        <f>$S66</f>
        <v>0.10555555555038154</v>
      </c>
      <c r="M67" s="33">
        <f>$S66</f>
        <v>0.10555555555038154</v>
      </c>
      <c r="N67" s="34">
        <f>$S66</f>
        <v>0.10555555555038154</v>
      </c>
      <c r="O67" s="27">
        <f>$S66</f>
        <v>0.10555555555038154</v>
      </c>
      <c r="P67" s="31">
        <f>$S66</f>
        <v>0.10555555555038154</v>
      </c>
      <c r="Q67" s="30">
        <f>Q66</f>
        <v>39998.583333333336</v>
      </c>
      <c r="R67" s="15"/>
      <c r="S67" s="8">
        <f>Z67</f>
        <v>0.061111111111111116</v>
      </c>
      <c r="T67" s="29">
        <f>T66</f>
        <v>39998.688888888886</v>
      </c>
      <c r="U67" s="50" t="str">
        <f t="shared" si="0"/>
        <v>33.7  </v>
      </c>
      <c r="V67" s="19" t="str">
        <f>CONCATENATE(ROUND(T66-39965,1),"  ")</f>
        <v>33.7  </v>
      </c>
      <c r="Z67" s="53">
        <v>0.061111111111111116</v>
      </c>
    </row>
    <row r="68" spans="2:25" ht="12.75">
      <c r="B68" s="37" t="str">
        <f>X68</f>
        <v>Atlanta, Ga. </v>
      </c>
      <c r="C68" s="35"/>
      <c r="D68" s="35"/>
      <c r="E68" s="35"/>
      <c r="F68" s="35"/>
      <c r="G68" s="35"/>
      <c r="H68" s="35"/>
      <c r="I68" s="35"/>
      <c r="J68" s="35"/>
      <c r="K68" s="35"/>
      <c r="L68" s="35"/>
      <c r="M68" s="35"/>
      <c r="N68" s="35"/>
      <c r="O68" s="35"/>
      <c r="P68" s="36"/>
      <c r="Q68" s="14">
        <f>Y68</f>
        <v>39998.75</v>
      </c>
      <c r="R68" s="16">
        <f>Q68-INT(Q68)</f>
        <v>0.75</v>
      </c>
      <c r="S68" s="7">
        <f>T68-Q68</f>
        <v>1.617361111115315</v>
      </c>
      <c r="T68" s="14">
        <f>Q70-S69</f>
        <v>40000.367361111115</v>
      </c>
      <c r="U68" s="17">
        <f>MROUND(T68-INT(T68)-0.01041669/2,0.01041669)</f>
        <v>0.36458415</v>
      </c>
      <c r="V68" s="51">
        <f>T68-INT(T68)</f>
        <v>0.367361111115315</v>
      </c>
      <c r="X68" s="55" t="s">
        <v>34</v>
      </c>
      <c r="Y68" s="56">
        <v>39998.75</v>
      </c>
    </row>
    <row r="69" spans="2:26" ht="9" customHeight="1">
      <c r="B69" s="32">
        <f>$S68</f>
        <v>1.617361111115315</v>
      </c>
      <c r="C69" s="27">
        <f>$S68</f>
        <v>1.617361111115315</v>
      </c>
      <c r="D69" s="33">
        <f>$S68</f>
        <v>1.617361111115315</v>
      </c>
      <c r="E69" s="34">
        <f>$S68</f>
        <v>1.617361111115315</v>
      </c>
      <c r="F69" s="27">
        <f>$S68</f>
        <v>1.617361111115315</v>
      </c>
      <c r="G69" s="33">
        <f>$S68</f>
        <v>1.617361111115315</v>
      </c>
      <c r="H69" s="34">
        <f>$S68</f>
        <v>1.617361111115315</v>
      </c>
      <c r="I69" s="27">
        <f>$S68</f>
        <v>1.617361111115315</v>
      </c>
      <c r="J69" s="33">
        <f>$S68</f>
        <v>1.617361111115315</v>
      </c>
      <c r="K69" s="34">
        <f>$S68</f>
        <v>1.617361111115315</v>
      </c>
      <c r="L69" s="27">
        <f>$S68</f>
        <v>1.617361111115315</v>
      </c>
      <c r="M69" s="33">
        <f>$S68</f>
        <v>1.617361111115315</v>
      </c>
      <c r="N69" s="34">
        <f>$S68</f>
        <v>1.617361111115315</v>
      </c>
      <c r="O69" s="27">
        <f>$S68</f>
        <v>1.617361111115315</v>
      </c>
      <c r="P69" s="31">
        <f>$S68</f>
        <v>1.617361111115315</v>
      </c>
      <c r="Q69" s="30">
        <f>Q68</f>
        <v>39998.75</v>
      </c>
      <c r="R69" s="15"/>
      <c r="S69" s="8">
        <f>Z69</f>
        <v>0.09097222222222223</v>
      </c>
      <c r="T69" s="29">
        <f>T68</f>
        <v>40000.367361111115</v>
      </c>
      <c r="U69" s="50" t="str">
        <f aca="true" t="shared" si="3" ref="U69:U101">CONCATENATE(ROUND(T68-39965,1),"  ")</f>
        <v>35.4  </v>
      </c>
      <c r="V69" s="19" t="str">
        <f>CONCATENATE(ROUND(T68-39965,1),"  ")</f>
        <v>35.4  </v>
      </c>
      <c r="Z69" s="53">
        <v>0.09097222222222223</v>
      </c>
    </row>
    <row r="70" spans="2:25" ht="12.75">
      <c r="B70" s="37" t="str">
        <f>X70</f>
        <v>Birmingham, Ala. </v>
      </c>
      <c r="C70" s="35"/>
      <c r="D70" s="35"/>
      <c r="E70" s="35"/>
      <c r="F70" s="35"/>
      <c r="G70" s="35"/>
      <c r="H70" s="35"/>
      <c r="I70" s="35"/>
      <c r="J70" s="35"/>
      <c r="K70" s="35"/>
      <c r="L70" s="35"/>
      <c r="M70" s="35"/>
      <c r="N70" s="35"/>
      <c r="O70" s="35"/>
      <c r="P70" s="36"/>
      <c r="Q70" s="14">
        <f>Y70</f>
        <v>40000.458333333336</v>
      </c>
      <c r="R70" s="16">
        <f>Q70-INT(Q70)</f>
        <v>0.45833333333575865</v>
      </c>
      <c r="S70" s="7">
        <f>T70-Q70</f>
        <v>0.12847222221898846</v>
      </c>
      <c r="T70" s="14">
        <f>Q72-S71</f>
        <v>40000.586805555555</v>
      </c>
      <c r="U70" s="17">
        <f>MROUND(T70-INT(T70)-0.01041669/2,0.01041669)</f>
        <v>0.5833346399999999</v>
      </c>
      <c r="V70" s="51">
        <f>T70-INT(T70)</f>
        <v>0.5868055555547471</v>
      </c>
      <c r="X70" s="55" t="s">
        <v>35</v>
      </c>
      <c r="Y70" s="56">
        <v>40000.458333333336</v>
      </c>
    </row>
    <row r="71" spans="2:26" ht="9" customHeight="1">
      <c r="B71" s="32">
        <f>$S70</f>
        <v>0.12847222221898846</v>
      </c>
      <c r="C71" s="27">
        <f>$S70</f>
        <v>0.12847222221898846</v>
      </c>
      <c r="D71" s="33">
        <f>$S70</f>
        <v>0.12847222221898846</v>
      </c>
      <c r="E71" s="34">
        <f>$S70</f>
        <v>0.12847222221898846</v>
      </c>
      <c r="F71" s="27">
        <f>$S70</f>
        <v>0.12847222221898846</v>
      </c>
      <c r="G71" s="33">
        <f>$S70</f>
        <v>0.12847222221898846</v>
      </c>
      <c r="H71" s="34">
        <f>$S70</f>
        <v>0.12847222221898846</v>
      </c>
      <c r="I71" s="27">
        <f>$S70</f>
        <v>0.12847222221898846</v>
      </c>
      <c r="J71" s="33">
        <f>$S70</f>
        <v>0.12847222221898846</v>
      </c>
      <c r="K71" s="34">
        <f>$S70</f>
        <v>0.12847222221898846</v>
      </c>
      <c r="L71" s="27">
        <f>$S70</f>
        <v>0.12847222221898846</v>
      </c>
      <c r="M71" s="33">
        <f>$S70</f>
        <v>0.12847222221898846</v>
      </c>
      <c r="N71" s="34">
        <f>$S70</f>
        <v>0.12847222221898846</v>
      </c>
      <c r="O71" s="27">
        <f>$S70</f>
        <v>0.12847222221898846</v>
      </c>
      <c r="P71" s="31">
        <f>$S70</f>
        <v>0.12847222221898846</v>
      </c>
      <c r="Q71" s="30">
        <f>Q70</f>
        <v>40000.458333333336</v>
      </c>
      <c r="R71" s="15"/>
      <c r="S71" s="8">
        <f>Z71</f>
        <v>0.05902777777777779</v>
      </c>
      <c r="T71" s="29">
        <f>T70</f>
        <v>40000.586805555555</v>
      </c>
      <c r="U71" s="50" t="str">
        <f t="shared" si="3"/>
        <v>35.6  </v>
      </c>
      <c r="V71" s="19" t="str">
        <f>CONCATENATE(ROUND(T70-39965,1),"  ")</f>
        <v>35.6  </v>
      </c>
      <c r="Z71" s="53">
        <v>0.05902777777777779</v>
      </c>
    </row>
    <row r="72" spans="2:25" ht="12.75">
      <c r="B72" s="37" t="str">
        <f>X72</f>
        <v>Montgomery, Ala. </v>
      </c>
      <c r="C72" s="35"/>
      <c r="D72" s="35"/>
      <c r="E72" s="35"/>
      <c r="F72" s="35"/>
      <c r="G72" s="35"/>
      <c r="H72" s="35"/>
      <c r="I72" s="35"/>
      <c r="J72" s="35"/>
      <c r="K72" s="35"/>
      <c r="L72" s="35"/>
      <c r="M72" s="35"/>
      <c r="N72" s="35"/>
      <c r="O72" s="35"/>
      <c r="P72" s="36"/>
      <c r="Q72" s="14">
        <f>Y72</f>
        <v>40000.645833333336</v>
      </c>
      <c r="R72" s="16">
        <f>Q72-INT(Q72)</f>
        <v>0.6458333333357587</v>
      </c>
      <c r="S72" s="7">
        <f>T72-Q72</f>
        <v>0.12847222221898846</v>
      </c>
      <c r="T72" s="14">
        <f>Q74-S73</f>
        <v>40000.774305555555</v>
      </c>
      <c r="U72" s="17">
        <f>MROUND(T72-INT(T72)-0.01041669/2,0.01041669)</f>
        <v>0.7708350599999999</v>
      </c>
      <c r="V72" s="51">
        <f>T72-INT(T72)</f>
        <v>0.7743055555547471</v>
      </c>
      <c r="X72" s="55" t="s">
        <v>36</v>
      </c>
      <c r="Y72" s="56">
        <v>40000.645833333336</v>
      </c>
    </row>
    <row r="73" spans="2:26" ht="9" customHeight="1">
      <c r="B73" s="32">
        <f>$S72</f>
        <v>0.12847222221898846</v>
      </c>
      <c r="C73" s="27">
        <f>$S72</f>
        <v>0.12847222221898846</v>
      </c>
      <c r="D73" s="33">
        <f>$S72</f>
        <v>0.12847222221898846</v>
      </c>
      <c r="E73" s="34">
        <f>$S72</f>
        <v>0.12847222221898846</v>
      </c>
      <c r="F73" s="27">
        <f>$S72</f>
        <v>0.12847222221898846</v>
      </c>
      <c r="G73" s="33">
        <f>$S72</f>
        <v>0.12847222221898846</v>
      </c>
      <c r="H73" s="34">
        <f>$S72</f>
        <v>0.12847222221898846</v>
      </c>
      <c r="I73" s="27">
        <f>$S72</f>
        <v>0.12847222221898846</v>
      </c>
      <c r="J73" s="33">
        <f>$S72</f>
        <v>0.12847222221898846</v>
      </c>
      <c r="K73" s="34">
        <f>$S72</f>
        <v>0.12847222221898846</v>
      </c>
      <c r="L73" s="27">
        <f>$S72</f>
        <v>0.12847222221898846</v>
      </c>
      <c r="M73" s="33">
        <f>$S72</f>
        <v>0.12847222221898846</v>
      </c>
      <c r="N73" s="34">
        <f>$S72</f>
        <v>0.12847222221898846</v>
      </c>
      <c r="O73" s="27">
        <f>$S72</f>
        <v>0.12847222221898846</v>
      </c>
      <c r="P73" s="31">
        <f>$S72</f>
        <v>0.12847222221898846</v>
      </c>
      <c r="Q73" s="30">
        <f>Q72</f>
        <v>40000.645833333336</v>
      </c>
      <c r="R73" s="15"/>
      <c r="S73" s="8">
        <f>Z73</f>
        <v>0.1111111111111111</v>
      </c>
      <c r="T73" s="29">
        <f>T72</f>
        <v>40000.774305555555</v>
      </c>
      <c r="U73" s="50" t="str">
        <f t="shared" si="3"/>
        <v>35.8  </v>
      </c>
      <c r="V73" s="19" t="str">
        <f>CONCATENATE(ROUND(T72-39965,1),"  ")</f>
        <v>35.8  </v>
      </c>
      <c r="Z73" s="53">
        <v>0.1111111111111111</v>
      </c>
    </row>
    <row r="74" spans="2:25" ht="12.75">
      <c r="B74" s="37" t="str">
        <f>X74</f>
        <v>Pensacola, Fla. </v>
      </c>
      <c r="C74" s="35"/>
      <c r="D74" s="35"/>
      <c r="E74" s="35"/>
      <c r="F74" s="35"/>
      <c r="G74" s="35"/>
      <c r="H74" s="35"/>
      <c r="I74" s="35"/>
      <c r="J74" s="35"/>
      <c r="K74" s="35"/>
      <c r="L74" s="35"/>
      <c r="M74" s="35"/>
      <c r="N74" s="35"/>
      <c r="O74" s="35"/>
      <c r="P74" s="36"/>
      <c r="Q74" s="14">
        <f>Y74</f>
        <v>40000.885416666664</v>
      </c>
      <c r="R74" s="16">
        <f>Q74-INT(Q74)</f>
        <v>0.8854166666642413</v>
      </c>
      <c r="S74" s="7">
        <f>T74-Q74</f>
        <v>1.5361111111124046</v>
      </c>
      <c r="T74" s="14">
        <f>Q76-S75</f>
        <v>40002.42152777778</v>
      </c>
      <c r="U74" s="17">
        <f>MROUND(T74-INT(T74)-0.01041669/2,0.01041669)</f>
        <v>0.41666759999999997</v>
      </c>
      <c r="V74" s="51">
        <f>T74-INT(T74)</f>
        <v>0.42152777777664596</v>
      </c>
      <c r="X74" s="55" t="s">
        <v>37</v>
      </c>
      <c r="Y74" s="56">
        <v>40000.885416666664</v>
      </c>
    </row>
    <row r="75" spans="2:26" ht="9" customHeight="1">
      <c r="B75" s="32">
        <f>$S74</f>
        <v>1.5361111111124046</v>
      </c>
      <c r="C75" s="27">
        <f>$S74</f>
        <v>1.5361111111124046</v>
      </c>
      <c r="D75" s="33">
        <f>$S74</f>
        <v>1.5361111111124046</v>
      </c>
      <c r="E75" s="34">
        <f>$S74</f>
        <v>1.5361111111124046</v>
      </c>
      <c r="F75" s="27">
        <f>$S74</f>
        <v>1.5361111111124046</v>
      </c>
      <c r="G75" s="33">
        <f>$S74</f>
        <v>1.5361111111124046</v>
      </c>
      <c r="H75" s="34">
        <f>$S74</f>
        <v>1.5361111111124046</v>
      </c>
      <c r="I75" s="27">
        <f>$S74</f>
        <v>1.5361111111124046</v>
      </c>
      <c r="J75" s="33">
        <f>$S74</f>
        <v>1.5361111111124046</v>
      </c>
      <c r="K75" s="34">
        <f>$S74</f>
        <v>1.5361111111124046</v>
      </c>
      <c r="L75" s="27">
        <f>$S74</f>
        <v>1.5361111111124046</v>
      </c>
      <c r="M75" s="33">
        <f>$S74</f>
        <v>1.5361111111124046</v>
      </c>
      <c r="N75" s="34">
        <f>$S74</f>
        <v>1.5361111111124046</v>
      </c>
      <c r="O75" s="27">
        <f>$S74</f>
        <v>1.5361111111124046</v>
      </c>
      <c r="P75" s="31">
        <f>$S74</f>
        <v>1.5361111111124046</v>
      </c>
      <c r="Q75" s="30">
        <f>Q74</f>
        <v>40000.885416666664</v>
      </c>
      <c r="R75" s="15"/>
      <c r="S75" s="8">
        <f>Z75</f>
        <v>0.036805555555555564</v>
      </c>
      <c r="T75" s="29">
        <f>T74</f>
        <v>40002.42152777778</v>
      </c>
      <c r="U75" s="50" t="str">
        <f t="shared" si="3"/>
        <v>37.4  </v>
      </c>
      <c r="V75" s="19" t="str">
        <f>CONCATENATE(ROUND(T74-39965,1),"  ")</f>
        <v>37.4  </v>
      </c>
      <c r="Z75" s="53">
        <v>0.036805555555555564</v>
      </c>
    </row>
    <row r="76" spans="2:25" ht="12.75">
      <c r="B76" s="37" t="str">
        <f>X76</f>
        <v>Mobile, Ala. </v>
      </c>
      <c r="C76" s="35"/>
      <c r="D76" s="35"/>
      <c r="E76" s="35"/>
      <c r="F76" s="35"/>
      <c r="G76" s="35"/>
      <c r="H76" s="35"/>
      <c r="I76" s="35"/>
      <c r="J76" s="35"/>
      <c r="K76" s="35"/>
      <c r="L76" s="35"/>
      <c r="M76" s="35"/>
      <c r="N76" s="35"/>
      <c r="O76" s="35"/>
      <c r="P76" s="36"/>
      <c r="Q76" s="14">
        <f>Y76</f>
        <v>40002.458333333336</v>
      </c>
      <c r="R76" s="16">
        <f>Q76-INT(Q76)</f>
        <v>0.45833333333575865</v>
      </c>
      <c r="S76" s="7">
        <f>T76-Q76</f>
        <v>0.9083333333328483</v>
      </c>
      <c r="T76" s="14">
        <f>Q78-S77</f>
        <v>40003.36666666667</v>
      </c>
      <c r="U76" s="17">
        <f>MROUND(T76-INT(T76)-0.01041669/2,0.01041669)</f>
        <v>0.36458415</v>
      </c>
      <c r="V76" s="51">
        <f>T76-INT(T76)</f>
        <v>0.3666666666686069</v>
      </c>
      <c r="X76" s="55" t="s">
        <v>38</v>
      </c>
      <c r="Y76" s="56">
        <v>40002.458333333336</v>
      </c>
    </row>
    <row r="77" spans="2:26" ht="9" customHeight="1">
      <c r="B77" s="32">
        <f>$S76</f>
        <v>0.9083333333328483</v>
      </c>
      <c r="C77" s="27">
        <f>$S76</f>
        <v>0.9083333333328483</v>
      </c>
      <c r="D77" s="33">
        <f>$S76</f>
        <v>0.9083333333328483</v>
      </c>
      <c r="E77" s="34">
        <f>$S76</f>
        <v>0.9083333333328483</v>
      </c>
      <c r="F77" s="27">
        <f>$S76</f>
        <v>0.9083333333328483</v>
      </c>
      <c r="G77" s="33">
        <f>$S76</f>
        <v>0.9083333333328483</v>
      </c>
      <c r="H77" s="34">
        <f>$S76</f>
        <v>0.9083333333328483</v>
      </c>
      <c r="I77" s="27">
        <f>$S76</f>
        <v>0.9083333333328483</v>
      </c>
      <c r="J77" s="33">
        <f>$S76</f>
        <v>0.9083333333328483</v>
      </c>
      <c r="K77" s="34">
        <f>$S76</f>
        <v>0.9083333333328483</v>
      </c>
      <c r="L77" s="27">
        <f>$S76</f>
        <v>0.9083333333328483</v>
      </c>
      <c r="M77" s="33">
        <f>$S76</f>
        <v>0.9083333333328483</v>
      </c>
      <c r="N77" s="34">
        <f>$S76</f>
        <v>0.9083333333328483</v>
      </c>
      <c r="O77" s="27">
        <f>$S76</f>
        <v>0.9083333333328483</v>
      </c>
      <c r="P77" s="31">
        <f>$S76</f>
        <v>0.9083333333328483</v>
      </c>
      <c r="Q77" s="30">
        <f>Q76</f>
        <v>40002.458333333336</v>
      </c>
      <c r="R77" s="15"/>
      <c r="S77" s="8">
        <f>Z77</f>
        <v>0.09166666666666663</v>
      </c>
      <c r="T77" s="29">
        <f>T76</f>
        <v>40003.36666666667</v>
      </c>
      <c r="U77" s="50" t="str">
        <f t="shared" si="3"/>
        <v>38.4  </v>
      </c>
      <c r="V77" s="19" t="str">
        <f>CONCATENATE(ROUND(T76-39965,1),"  ")</f>
        <v>38.4  </v>
      </c>
      <c r="Z77" s="53">
        <v>0.09166666666666663</v>
      </c>
    </row>
    <row r="78" spans="2:25" ht="12.75">
      <c r="B78" s="37" t="str">
        <f>X78</f>
        <v>New Orleans, La. </v>
      </c>
      <c r="C78" s="35"/>
      <c r="D78" s="35"/>
      <c r="E78" s="35"/>
      <c r="F78" s="35"/>
      <c r="G78" s="35"/>
      <c r="H78" s="35"/>
      <c r="I78" s="35"/>
      <c r="J78" s="35"/>
      <c r="K78" s="35"/>
      <c r="L78" s="35"/>
      <c r="M78" s="35"/>
      <c r="N78" s="35"/>
      <c r="O78" s="35"/>
      <c r="P78" s="36"/>
      <c r="Q78" s="14">
        <f>Y78</f>
        <v>40003.458333333336</v>
      </c>
      <c r="R78" s="16">
        <f>Q78-INT(Q78)</f>
        <v>0.45833333333575865</v>
      </c>
      <c r="S78" s="7">
        <f>T78-Q78</f>
        <v>2.985416666662786</v>
      </c>
      <c r="T78" s="14">
        <f>Q80-S79</f>
        <v>40006.44375</v>
      </c>
      <c r="U78" s="17">
        <f>MROUND(T78-INT(T78)-0.01041669/2,0.01041669)</f>
        <v>0.43750098</v>
      </c>
      <c r="V78" s="51">
        <f>T78-INT(T78)</f>
        <v>0.4437499999985448</v>
      </c>
      <c r="X78" s="55" t="s">
        <v>39</v>
      </c>
      <c r="Y78" s="56">
        <v>40003.458333333336</v>
      </c>
    </row>
    <row r="79" spans="2:26" ht="9" customHeight="1">
      <c r="B79" s="32">
        <f>$S78</f>
        <v>2.985416666662786</v>
      </c>
      <c r="C79" s="27">
        <f>$S78</f>
        <v>2.985416666662786</v>
      </c>
      <c r="D79" s="33">
        <f>$S78</f>
        <v>2.985416666662786</v>
      </c>
      <c r="E79" s="34">
        <f>$S78</f>
        <v>2.985416666662786</v>
      </c>
      <c r="F79" s="27">
        <f>$S78</f>
        <v>2.985416666662786</v>
      </c>
      <c r="G79" s="33">
        <f>$S78</f>
        <v>2.985416666662786</v>
      </c>
      <c r="H79" s="34">
        <f>$S78</f>
        <v>2.985416666662786</v>
      </c>
      <c r="I79" s="27">
        <f>$S78</f>
        <v>2.985416666662786</v>
      </c>
      <c r="J79" s="33">
        <f>$S78</f>
        <v>2.985416666662786</v>
      </c>
      <c r="K79" s="34">
        <f>$S78</f>
        <v>2.985416666662786</v>
      </c>
      <c r="L79" s="27">
        <f>$S78</f>
        <v>2.985416666662786</v>
      </c>
      <c r="M79" s="33">
        <f>$S78</f>
        <v>2.985416666662786</v>
      </c>
      <c r="N79" s="34">
        <f>$S78</f>
        <v>2.985416666662786</v>
      </c>
      <c r="O79" s="27">
        <f>$S78</f>
        <v>2.985416666662786</v>
      </c>
      <c r="P79" s="31">
        <f>$S78</f>
        <v>2.985416666662786</v>
      </c>
      <c r="Q79" s="30">
        <f>Q78</f>
        <v>40003.458333333336</v>
      </c>
      <c r="R79" s="15"/>
      <c r="S79" s="8">
        <f>Z79</f>
        <v>0.05625</v>
      </c>
      <c r="T79" s="29">
        <f>T78</f>
        <v>40006.44375</v>
      </c>
      <c r="U79" s="50" t="str">
        <f t="shared" si="3"/>
        <v>41.4  </v>
      </c>
      <c r="V79" s="19" t="str">
        <f>CONCATENATE(ROUND(T78-39965,1),"  ")</f>
        <v>41.4  </v>
      </c>
      <c r="Z79" s="53">
        <v>0.05625</v>
      </c>
    </row>
    <row r="80" spans="2:25" ht="12.75">
      <c r="B80" s="37" t="str">
        <f>X80</f>
        <v>Baton Rouge, La. </v>
      </c>
      <c r="C80" s="35"/>
      <c r="D80" s="35"/>
      <c r="E80" s="35"/>
      <c r="F80" s="35"/>
      <c r="G80" s="35"/>
      <c r="H80" s="35"/>
      <c r="I80" s="35"/>
      <c r="J80" s="35"/>
      <c r="K80" s="35"/>
      <c r="L80" s="35"/>
      <c r="M80" s="35"/>
      <c r="N80" s="35"/>
      <c r="O80" s="35"/>
      <c r="P80" s="36"/>
      <c r="Q80" s="14">
        <f>Y80</f>
        <v>40006.5</v>
      </c>
      <c r="R80" s="16">
        <f>Q80-INT(Q80)</f>
        <v>0.5</v>
      </c>
      <c r="S80" s="7">
        <f>T80-Q80</f>
        <v>0.7284722222248092</v>
      </c>
      <c r="T80" s="14">
        <f>Q82-S81</f>
        <v>40007.228472222225</v>
      </c>
      <c r="U80" s="17">
        <f>MROUND(T80-INT(T80)-0.01041669/2,0.01041669)</f>
        <v>0.21875049</v>
      </c>
      <c r="V80" s="51">
        <f>T80-INT(T80)</f>
        <v>0.22847222222480923</v>
      </c>
      <c r="X80" s="55" t="s">
        <v>40</v>
      </c>
      <c r="Y80" s="56">
        <v>40006.5</v>
      </c>
    </row>
    <row r="81" spans="2:26" ht="9" customHeight="1">
      <c r="B81" s="32">
        <f>$S80</f>
        <v>0.7284722222248092</v>
      </c>
      <c r="C81" s="27">
        <f>$S80</f>
        <v>0.7284722222248092</v>
      </c>
      <c r="D81" s="33">
        <f>$S80</f>
        <v>0.7284722222248092</v>
      </c>
      <c r="E81" s="34">
        <f>$S80</f>
        <v>0.7284722222248092</v>
      </c>
      <c r="F81" s="27">
        <f>$S80</f>
        <v>0.7284722222248092</v>
      </c>
      <c r="G81" s="33">
        <f>$S80</f>
        <v>0.7284722222248092</v>
      </c>
      <c r="H81" s="34">
        <f>$S80</f>
        <v>0.7284722222248092</v>
      </c>
      <c r="I81" s="27">
        <f>$S80</f>
        <v>0.7284722222248092</v>
      </c>
      <c r="J81" s="33">
        <f>$S80</f>
        <v>0.7284722222248092</v>
      </c>
      <c r="K81" s="34">
        <f>$S80</f>
        <v>0.7284722222248092</v>
      </c>
      <c r="L81" s="27">
        <f>$S80</f>
        <v>0.7284722222248092</v>
      </c>
      <c r="M81" s="33">
        <f>$S80</f>
        <v>0.7284722222248092</v>
      </c>
      <c r="N81" s="34">
        <f>$S80</f>
        <v>0.7284722222248092</v>
      </c>
      <c r="O81" s="27">
        <f>$S80</f>
        <v>0.7284722222248092</v>
      </c>
      <c r="P81" s="31">
        <f>$S80</f>
        <v>0.7284722222248092</v>
      </c>
      <c r="Q81" s="30">
        <f>Q80</f>
        <v>40006.5</v>
      </c>
      <c r="R81" s="15"/>
      <c r="S81" s="8">
        <f>Z81</f>
        <v>0.22986111111111113</v>
      </c>
      <c r="T81" s="29">
        <f>T80</f>
        <v>40007.228472222225</v>
      </c>
      <c r="U81" s="50" t="str">
        <f t="shared" si="3"/>
        <v>42.2  </v>
      </c>
      <c r="V81" s="19" t="str">
        <f>CONCATENATE(ROUND(T80-39965,1),"  ")</f>
        <v>42.2  </v>
      </c>
      <c r="Z81" s="53">
        <v>0.22986111111111113</v>
      </c>
    </row>
    <row r="82" spans="2:25" ht="12.75">
      <c r="B82" s="37" t="str">
        <f>X82</f>
        <v>Memphis, Tenn. </v>
      </c>
      <c r="C82" s="35"/>
      <c r="D82" s="35"/>
      <c r="E82" s="35"/>
      <c r="F82" s="35"/>
      <c r="G82" s="35"/>
      <c r="H82" s="35"/>
      <c r="I82" s="35"/>
      <c r="J82" s="35"/>
      <c r="K82" s="35"/>
      <c r="L82" s="35"/>
      <c r="M82" s="35"/>
      <c r="N82" s="35"/>
      <c r="O82" s="35"/>
      <c r="P82" s="36"/>
      <c r="Q82" s="14">
        <f>Y82</f>
        <v>40007.458333333336</v>
      </c>
      <c r="R82" s="16">
        <f>Q82-INT(Q82)</f>
        <v>0.45833333333575865</v>
      </c>
      <c r="S82" s="7">
        <f>T82-Q82</f>
        <v>0.8687499999941792</v>
      </c>
      <c r="T82" s="14">
        <f>Q84-S83</f>
        <v>40008.32708333333</v>
      </c>
      <c r="U82" s="17">
        <f>MROUND(T82-INT(T82)-0.01041669/2,0.01041669)</f>
        <v>0.32291738999999997</v>
      </c>
      <c r="V82" s="51">
        <f>T82-INT(T82)</f>
        <v>0.3270833333299379</v>
      </c>
      <c r="X82" s="55" t="s">
        <v>41</v>
      </c>
      <c r="Y82" s="56">
        <v>40007.458333333336</v>
      </c>
    </row>
    <row r="83" spans="2:26" ht="9" customHeight="1">
      <c r="B83" s="32">
        <f>$S82</f>
        <v>0.8687499999941792</v>
      </c>
      <c r="C83" s="27">
        <f>$S82</f>
        <v>0.8687499999941792</v>
      </c>
      <c r="D83" s="33">
        <f>$S82</f>
        <v>0.8687499999941792</v>
      </c>
      <c r="E83" s="34">
        <f>$S82</f>
        <v>0.8687499999941792</v>
      </c>
      <c r="F83" s="27">
        <f>$S82</f>
        <v>0.8687499999941792</v>
      </c>
      <c r="G83" s="33">
        <f>$S82</f>
        <v>0.8687499999941792</v>
      </c>
      <c r="H83" s="34">
        <f>$S82</f>
        <v>0.8687499999941792</v>
      </c>
      <c r="I83" s="27">
        <f>$S82</f>
        <v>0.8687499999941792</v>
      </c>
      <c r="J83" s="33">
        <f>$S82</f>
        <v>0.8687499999941792</v>
      </c>
      <c r="K83" s="34">
        <f>$S82</f>
        <v>0.8687499999941792</v>
      </c>
      <c r="L83" s="27">
        <f>$S82</f>
        <v>0.8687499999941792</v>
      </c>
      <c r="M83" s="33">
        <f>$S82</f>
        <v>0.8687499999941792</v>
      </c>
      <c r="N83" s="34">
        <f>$S82</f>
        <v>0.8687499999941792</v>
      </c>
      <c r="O83" s="27">
        <f>$S82</f>
        <v>0.8687499999941792</v>
      </c>
      <c r="P83" s="31">
        <f>$S82</f>
        <v>0.8687499999941792</v>
      </c>
      <c r="Q83" s="30">
        <f>Q82</f>
        <v>40007.458333333336</v>
      </c>
      <c r="R83" s="15"/>
      <c r="S83" s="8">
        <f>Z83</f>
        <v>0.17291666666666666</v>
      </c>
      <c r="T83" s="29">
        <f>T82</f>
        <v>40008.32708333333</v>
      </c>
      <c r="U83" s="50" t="str">
        <f t="shared" si="3"/>
        <v>43.3  </v>
      </c>
      <c r="V83" s="19" t="str">
        <f>CONCATENATE(ROUND(T82-39965,1),"  ")</f>
        <v>43.3  </v>
      </c>
      <c r="Z83" s="53">
        <v>0.17291666666666666</v>
      </c>
    </row>
    <row r="84" spans="2:25" ht="12.75">
      <c r="B84" s="37" t="str">
        <f>X84</f>
        <v>St. Louis, Mo. </v>
      </c>
      <c r="C84" s="35"/>
      <c r="D84" s="35"/>
      <c r="E84" s="35"/>
      <c r="F84" s="35"/>
      <c r="G84" s="35"/>
      <c r="H84" s="35"/>
      <c r="I84" s="35"/>
      <c r="J84" s="35"/>
      <c r="K84" s="35"/>
      <c r="L84" s="35"/>
      <c r="M84" s="35"/>
      <c r="N84" s="35"/>
      <c r="O84" s="35"/>
      <c r="P84" s="36"/>
      <c r="Q84" s="14">
        <f>Y84</f>
        <v>40008.5</v>
      </c>
      <c r="R84" s="16">
        <f>Q84-INT(Q84)</f>
        <v>0.5</v>
      </c>
      <c r="S84" s="7">
        <f>T84-Q84</f>
        <v>0.42569444444961846</v>
      </c>
      <c r="T84" s="14">
        <f>Q86-S85</f>
        <v>40008.92569444445</v>
      </c>
      <c r="U84" s="17">
        <f>MROUND(T84-INT(T84)-0.01041669/2,0.01041669)</f>
        <v>0.9166687199999999</v>
      </c>
      <c r="V84" s="51">
        <f>T84-INT(T84)</f>
        <v>0.9256944444496185</v>
      </c>
      <c r="X84" s="55" t="s">
        <v>42</v>
      </c>
      <c r="Y84" s="56">
        <v>40008.5</v>
      </c>
    </row>
    <row r="85" spans="2:26" ht="9" customHeight="1">
      <c r="B85" s="32">
        <f>$S84</f>
        <v>0.42569444444961846</v>
      </c>
      <c r="C85" s="27">
        <f>$S84</f>
        <v>0.42569444444961846</v>
      </c>
      <c r="D85" s="33">
        <f>$S84</f>
        <v>0.42569444444961846</v>
      </c>
      <c r="E85" s="34">
        <f>$S84</f>
        <v>0.42569444444961846</v>
      </c>
      <c r="F85" s="27">
        <f>$S84</f>
        <v>0.42569444444961846</v>
      </c>
      <c r="G85" s="33">
        <f>$S84</f>
        <v>0.42569444444961846</v>
      </c>
      <c r="H85" s="34">
        <f>$S84</f>
        <v>0.42569444444961846</v>
      </c>
      <c r="I85" s="27">
        <f>$S84</f>
        <v>0.42569444444961846</v>
      </c>
      <c r="J85" s="33">
        <f>$S84</f>
        <v>0.42569444444961846</v>
      </c>
      <c r="K85" s="34">
        <f>$S84</f>
        <v>0.42569444444961846</v>
      </c>
      <c r="L85" s="27">
        <f>$S84</f>
        <v>0.42569444444961846</v>
      </c>
      <c r="M85" s="33">
        <f>$S84</f>
        <v>0.42569444444961846</v>
      </c>
      <c r="N85" s="34">
        <f>$S84</f>
        <v>0.42569444444961846</v>
      </c>
      <c r="O85" s="27">
        <f>$S84</f>
        <v>0.42569444444961846</v>
      </c>
      <c r="P85" s="31">
        <f>$S84</f>
        <v>0.42569444444961846</v>
      </c>
      <c r="Q85" s="30">
        <f>Q84</f>
        <v>40008.5</v>
      </c>
      <c r="R85" s="15"/>
      <c r="S85" s="8">
        <f>Z85</f>
        <v>0.1576388888888889</v>
      </c>
      <c r="T85" s="29">
        <f>T84</f>
        <v>40008.92569444445</v>
      </c>
      <c r="U85" s="50" t="str">
        <f t="shared" si="3"/>
        <v>43.9  </v>
      </c>
      <c r="V85" s="19" t="str">
        <f>CONCATENATE(ROUND(T84-39965,1),"  ")</f>
        <v>43.9  </v>
      </c>
      <c r="Z85" s="53">
        <v>0.1576388888888889</v>
      </c>
    </row>
    <row r="86" spans="2:25" ht="12.75">
      <c r="B86" s="37" t="str">
        <f>X86</f>
        <v>Louisville, Ky. </v>
      </c>
      <c r="C86" s="35"/>
      <c r="D86" s="35"/>
      <c r="E86" s="35"/>
      <c r="F86" s="35"/>
      <c r="G86" s="35"/>
      <c r="H86" s="35"/>
      <c r="I86" s="35"/>
      <c r="J86" s="35"/>
      <c r="K86" s="35"/>
      <c r="L86" s="35"/>
      <c r="M86" s="35"/>
      <c r="N86" s="35"/>
      <c r="O86" s="35"/>
      <c r="P86" s="36"/>
      <c r="Q86" s="14">
        <f>Y86</f>
        <v>40009.083333333336</v>
      </c>
      <c r="R86" s="16">
        <f>Q86-INT(Q86)</f>
        <v>0.08333333333575865</v>
      </c>
      <c r="S86" s="7">
        <f>T86-Q86</f>
        <v>0.5124999999970896</v>
      </c>
      <c r="T86" s="14">
        <f>Q88-S87</f>
        <v>40009.59583333333</v>
      </c>
      <c r="U86" s="17">
        <f>MROUND(T86-INT(T86)-0.01041669/2,0.01041669)</f>
        <v>0.5937513299999999</v>
      </c>
      <c r="V86" s="51">
        <f>T86-INT(T86)</f>
        <v>0.5958333333328483</v>
      </c>
      <c r="X86" s="55" t="s">
        <v>43</v>
      </c>
      <c r="Y86" s="56">
        <v>40009.083333333336</v>
      </c>
    </row>
    <row r="87" spans="2:26" ht="9" customHeight="1">
      <c r="B87" s="32">
        <f>$S86</f>
        <v>0.5124999999970896</v>
      </c>
      <c r="C87" s="27">
        <f>$S86</f>
        <v>0.5124999999970896</v>
      </c>
      <c r="D87" s="33">
        <f>$S86</f>
        <v>0.5124999999970896</v>
      </c>
      <c r="E87" s="34">
        <f>$S86</f>
        <v>0.5124999999970896</v>
      </c>
      <c r="F87" s="27">
        <f>$S86</f>
        <v>0.5124999999970896</v>
      </c>
      <c r="G87" s="33">
        <f>$S86</f>
        <v>0.5124999999970896</v>
      </c>
      <c r="H87" s="34">
        <f>$S86</f>
        <v>0.5124999999970896</v>
      </c>
      <c r="I87" s="27">
        <f>$S86</f>
        <v>0.5124999999970896</v>
      </c>
      <c r="J87" s="33">
        <f>$S86</f>
        <v>0.5124999999970896</v>
      </c>
      <c r="K87" s="34">
        <f>$S86</f>
        <v>0.5124999999970896</v>
      </c>
      <c r="L87" s="27">
        <f>$S86</f>
        <v>0.5124999999970896</v>
      </c>
      <c r="M87" s="33">
        <f>$S86</f>
        <v>0.5124999999970896</v>
      </c>
      <c r="N87" s="34">
        <f>$S86</f>
        <v>0.5124999999970896</v>
      </c>
      <c r="O87" s="27">
        <f>$S86</f>
        <v>0.5124999999970896</v>
      </c>
      <c r="P87" s="31">
        <f>$S86</f>
        <v>0.5124999999970896</v>
      </c>
      <c r="Q87" s="30">
        <f>Q86</f>
        <v>40009.083333333336</v>
      </c>
      <c r="R87" s="15"/>
      <c r="S87" s="8">
        <f>Z87</f>
        <v>0.0708333333333333</v>
      </c>
      <c r="T87" s="29">
        <f>T86</f>
        <v>40009.59583333333</v>
      </c>
      <c r="U87" s="50" t="str">
        <f t="shared" si="3"/>
        <v>44.6  </v>
      </c>
      <c r="V87" s="19" t="str">
        <f>CONCATENATE(ROUND(T86-39965,1),"  ")</f>
        <v>44.6  </v>
      </c>
      <c r="Z87" s="53">
        <v>0.0708333333333333</v>
      </c>
    </row>
    <row r="88" spans="2:25" ht="12.75">
      <c r="B88" s="37" t="str">
        <f>X88</f>
        <v>Indianapolis, Ind. </v>
      </c>
      <c r="C88" s="35"/>
      <c r="D88" s="35"/>
      <c r="E88" s="35"/>
      <c r="F88" s="35"/>
      <c r="G88" s="35"/>
      <c r="H88" s="35"/>
      <c r="I88" s="35"/>
      <c r="J88" s="35"/>
      <c r="K88" s="35"/>
      <c r="L88" s="35"/>
      <c r="M88" s="35"/>
      <c r="N88" s="35"/>
      <c r="O88" s="35"/>
      <c r="P88" s="36"/>
      <c r="Q88" s="14">
        <f>Y88</f>
        <v>40009.666666666664</v>
      </c>
      <c r="R88" s="16">
        <f>Q88-INT(Q88)</f>
        <v>0.6666666666642413</v>
      </c>
      <c r="S88" s="7">
        <f>T88-Q88</f>
        <v>0.8347222222291748</v>
      </c>
      <c r="T88" s="14">
        <f>Q90-S89</f>
        <v>40010.50138888889</v>
      </c>
      <c r="U88" s="17">
        <f>MROUND(T88-INT(T88)-0.01041669/2,0.01041669)</f>
        <v>0.50000112</v>
      </c>
      <c r="V88" s="51">
        <f>T88-INT(T88)</f>
        <v>0.5013888888934162</v>
      </c>
      <c r="X88" s="55" t="s">
        <v>44</v>
      </c>
      <c r="Y88" s="56">
        <v>40009.666666666664</v>
      </c>
    </row>
    <row r="89" spans="2:26" ht="9" customHeight="1">
      <c r="B89" s="32">
        <f>$S88</f>
        <v>0.8347222222291748</v>
      </c>
      <c r="C89" s="27">
        <f>$S88</f>
        <v>0.8347222222291748</v>
      </c>
      <c r="D89" s="33">
        <f>$S88</f>
        <v>0.8347222222291748</v>
      </c>
      <c r="E89" s="34">
        <f>$S88</f>
        <v>0.8347222222291748</v>
      </c>
      <c r="F89" s="27">
        <f>$S88</f>
        <v>0.8347222222291748</v>
      </c>
      <c r="G89" s="33">
        <f>$S88</f>
        <v>0.8347222222291748</v>
      </c>
      <c r="H89" s="34">
        <f>$S88</f>
        <v>0.8347222222291748</v>
      </c>
      <c r="I89" s="27">
        <f>$S88</f>
        <v>0.8347222222291748</v>
      </c>
      <c r="J89" s="33">
        <f>$S88</f>
        <v>0.8347222222291748</v>
      </c>
      <c r="K89" s="34">
        <f>$S88</f>
        <v>0.8347222222291748</v>
      </c>
      <c r="L89" s="27">
        <f>$S88</f>
        <v>0.8347222222291748</v>
      </c>
      <c r="M89" s="33">
        <f>$S88</f>
        <v>0.8347222222291748</v>
      </c>
      <c r="N89" s="34">
        <f>$S88</f>
        <v>0.8347222222291748</v>
      </c>
      <c r="O89" s="27">
        <f>$S88</f>
        <v>0.8347222222291748</v>
      </c>
      <c r="P89" s="31">
        <f>$S88</f>
        <v>0.8347222222291748</v>
      </c>
      <c r="Q89" s="30">
        <f>Q88</f>
        <v>40009.666666666664</v>
      </c>
      <c r="R89" s="15"/>
      <c r="S89" s="8">
        <f>Z89</f>
        <v>0.1756944444444445</v>
      </c>
      <c r="T89" s="29">
        <f>T88</f>
        <v>40010.50138888889</v>
      </c>
      <c r="U89" s="50" t="str">
        <f t="shared" si="3"/>
        <v>45.5  </v>
      </c>
      <c r="V89" s="19" t="str">
        <f>CONCATENATE(ROUND(T88-39965,1),"  ")</f>
        <v>45.5  </v>
      </c>
      <c r="Z89" s="53">
        <v>0.1756944444444445</v>
      </c>
    </row>
    <row r="90" spans="2:25" ht="12.75">
      <c r="B90" s="37" t="str">
        <f>X90</f>
        <v>Grand Rapids, Mich. </v>
      </c>
      <c r="C90" s="35"/>
      <c r="D90" s="35"/>
      <c r="E90" s="35"/>
      <c r="F90" s="35"/>
      <c r="G90" s="35"/>
      <c r="H90" s="35"/>
      <c r="I90" s="35"/>
      <c r="J90" s="35"/>
      <c r="K90" s="35"/>
      <c r="L90" s="35"/>
      <c r="M90" s="35"/>
      <c r="N90" s="35"/>
      <c r="O90" s="35"/>
      <c r="P90" s="36"/>
      <c r="Q90" s="14">
        <f>Y90</f>
        <v>40010.677083333336</v>
      </c>
      <c r="R90" s="16">
        <f>Q90-INT(Q90)</f>
        <v>0.6770833333357587</v>
      </c>
      <c r="S90" s="7">
        <f>T90-Q90</f>
        <v>0.8326388888890506</v>
      </c>
      <c r="T90" s="14">
        <f>Q92-S91</f>
        <v>40011.509722222225</v>
      </c>
      <c r="U90" s="17">
        <f>MROUND(T90-INT(T90)-0.01041669/2,0.01041669)</f>
        <v>0.50000112</v>
      </c>
      <c r="V90" s="51">
        <f>T90-INT(T90)</f>
        <v>0.5097222222248092</v>
      </c>
      <c r="X90" s="55" t="s">
        <v>45</v>
      </c>
      <c r="Y90" s="56">
        <v>40010.677083333336</v>
      </c>
    </row>
    <row r="91" spans="2:26" ht="9" customHeight="1">
      <c r="B91" s="32">
        <f>$S90</f>
        <v>0.8326388888890506</v>
      </c>
      <c r="C91" s="27">
        <f>$S90</f>
        <v>0.8326388888890506</v>
      </c>
      <c r="D91" s="33">
        <f>$S90</f>
        <v>0.8326388888890506</v>
      </c>
      <c r="E91" s="34">
        <f>$S90</f>
        <v>0.8326388888890506</v>
      </c>
      <c r="F91" s="27">
        <f>$S90</f>
        <v>0.8326388888890506</v>
      </c>
      <c r="G91" s="33">
        <f>$S90</f>
        <v>0.8326388888890506</v>
      </c>
      <c r="H91" s="34">
        <f>$S90</f>
        <v>0.8326388888890506</v>
      </c>
      <c r="I91" s="27">
        <f>$S90</f>
        <v>0.8326388888890506</v>
      </c>
      <c r="J91" s="33">
        <f>$S90</f>
        <v>0.8326388888890506</v>
      </c>
      <c r="K91" s="34">
        <f>$S90</f>
        <v>0.8326388888890506</v>
      </c>
      <c r="L91" s="27">
        <f>$S90</f>
        <v>0.8326388888890506</v>
      </c>
      <c r="M91" s="33">
        <f>$S90</f>
        <v>0.8326388888890506</v>
      </c>
      <c r="N91" s="34">
        <f>$S90</f>
        <v>0.8326388888890506</v>
      </c>
      <c r="O91" s="27">
        <f>$S90</f>
        <v>0.8326388888890506</v>
      </c>
      <c r="P91" s="31">
        <f>$S90</f>
        <v>0.8326388888890506</v>
      </c>
      <c r="Q91" s="30">
        <f>Q90</f>
        <v>40010.677083333336</v>
      </c>
      <c r="R91" s="15"/>
      <c r="S91" s="8">
        <f>Z91</f>
        <v>0.11527777777777776</v>
      </c>
      <c r="T91" s="29">
        <f>T90</f>
        <v>40011.509722222225</v>
      </c>
      <c r="U91" s="50" t="str">
        <f t="shared" si="3"/>
        <v>46.5  </v>
      </c>
      <c r="V91" s="19" t="str">
        <f>CONCATENATE(ROUND(T90-39965,1),"  ")</f>
        <v>46.5  </v>
      </c>
      <c r="Z91" s="53">
        <v>0.11527777777777776</v>
      </c>
    </row>
    <row r="92" spans="2:25" ht="12.75">
      <c r="B92" s="37" t="str">
        <f>X92</f>
        <v>Chicago, Ill. </v>
      </c>
      <c r="C92" s="35"/>
      <c r="D92" s="35"/>
      <c r="E92" s="35"/>
      <c r="F92" s="35"/>
      <c r="G92" s="35"/>
      <c r="H92" s="35"/>
      <c r="I92" s="35"/>
      <c r="J92" s="35"/>
      <c r="K92" s="35"/>
      <c r="L92" s="35"/>
      <c r="M92" s="35"/>
      <c r="N92" s="35"/>
      <c r="O92" s="35"/>
      <c r="P92" s="36"/>
      <c r="Q92" s="14">
        <f>Y92</f>
        <v>40011.625</v>
      </c>
      <c r="R92" s="16">
        <f>Q92-INT(Q92)</f>
        <v>0.625</v>
      </c>
      <c r="S92" s="7">
        <f>T92-Q92</f>
        <v>1.7486111111138598</v>
      </c>
      <c r="T92" s="14">
        <f>Q94-S93</f>
        <v>40013.373611111114</v>
      </c>
      <c r="U92" s="17">
        <f>MROUND(T92-INT(T92)-0.01041669/2,0.01041669)</f>
        <v>0.36458415</v>
      </c>
      <c r="V92" s="51">
        <f>T92-INT(T92)</f>
        <v>0.3736111111138598</v>
      </c>
      <c r="X92" s="55" t="s">
        <v>46</v>
      </c>
      <c r="Y92" s="56">
        <v>40011.625</v>
      </c>
    </row>
    <row r="93" spans="2:26" ht="9" customHeight="1">
      <c r="B93" s="32">
        <f>$S92</f>
        <v>1.7486111111138598</v>
      </c>
      <c r="C93" s="27">
        <f>$S92</f>
        <v>1.7486111111138598</v>
      </c>
      <c r="D93" s="33">
        <f>$S92</f>
        <v>1.7486111111138598</v>
      </c>
      <c r="E93" s="34">
        <f>$S92</f>
        <v>1.7486111111138598</v>
      </c>
      <c r="F93" s="27">
        <f>$S92</f>
        <v>1.7486111111138598</v>
      </c>
      <c r="G93" s="33">
        <f>$S92</f>
        <v>1.7486111111138598</v>
      </c>
      <c r="H93" s="34">
        <f>$S92</f>
        <v>1.7486111111138598</v>
      </c>
      <c r="I93" s="27">
        <f>$S92</f>
        <v>1.7486111111138598</v>
      </c>
      <c r="J93" s="33">
        <f>$S92</f>
        <v>1.7486111111138598</v>
      </c>
      <c r="K93" s="34">
        <f>$S92</f>
        <v>1.7486111111138598</v>
      </c>
      <c r="L93" s="27">
        <f>$S92</f>
        <v>1.7486111111138598</v>
      </c>
      <c r="M93" s="33">
        <f>$S92</f>
        <v>1.7486111111138598</v>
      </c>
      <c r="N93" s="34">
        <f>$S92</f>
        <v>1.7486111111138598</v>
      </c>
      <c r="O93" s="27">
        <f>$S92</f>
        <v>1.7486111111138598</v>
      </c>
      <c r="P93" s="31">
        <f>$S92</f>
        <v>1.7486111111138598</v>
      </c>
      <c r="Q93" s="30">
        <f>Q92</f>
        <v>40011.625</v>
      </c>
      <c r="R93" s="15"/>
      <c r="S93" s="8">
        <f>Z93</f>
        <v>0.06388888888888894</v>
      </c>
      <c r="T93" s="29">
        <f>T92</f>
        <v>40013.373611111114</v>
      </c>
      <c r="U93" s="50" t="str">
        <f t="shared" si="3"/>
        <v>48.4  </v>
      </c>
      <c r="V93" s="19" t="str">
        <f>CONCATENATE(ROUND(T92-39965,1),"  ")</f>
        <v>48.4  </v>
      </c>
      <c r="Z93" s="53">
        <v>0.06388888888888894</v>
      </c>
    </row>
    <row r="94" spans="2:25" ht="12.75">
      <c r="B94" s="37" t="str">
        <f>X94</f>
        <v>Milwaukee, Wis. </v>
      </c>
      <c r="C94" s="35"/>
      <c r="D94" s="35"/>
      <c r="E94" s="35"/>
      <c r="F94" s="35"/>
      <c r="G94" s="35"/>
      <c r="H94" s="35"/>
      <c r="I94" s="35"/>
      <c r="J94" s="35"/>
      <c r="K94" s="35"/>
      <c r="L94" s="35"/>
      <c r="M94" s="35"/>
      <c r="N94" s="35"/>
      <c r="O94" s="35"/>
      <c r="P94" s="36"/>
      <c r="Q94" s="14">
        <f>Y94</f>
        <v>40013.4375</v>
      </c>
      <c r="R94" s="16">
        <f>Q94-INT(Q94)</f>
        <v>0.4375</v>
      </c>
      <c r="S94" s="7">
        <f>T94-Q94</f>
        <v>0.9909722222218988</v>
      </c>
      <c r="T94" s="14">
        <f>Q96-S95</f>
        <v>40014.42847222222</v>
      </c>
      <c r="U94" s="17">
        <f>MROUND(T94-INT(T94)-0.01041669/2,0.01041669)</f>
        <v>0.42708429</v>
      </c>
      <c r="V94" s="51">
        <f>T94-INT(T94)</f>
        <v>0.42847222222189885</v>
      </c>
      <c r="X94" s="55" t="s">
        <v>47</v>
      </c>
      <c r="Y94" s="56">
        <v>40013.4375</v>
      </c>
    </row>
    <row r="95" spans="2:26" ht="9" customHeight="1">
      <c r="B95" s="32">
        <f>$S94</f>
        <v>0.9909722222218988</v>
      </c>
      <c r="C95" s="27">
        <f>$S94</f>
        <v>0.9909722222218988</v>
      </c>
      <c r="D95" s="33">
        <f>$S94</f>
        <v>0.9909722222218988</v>
      </c>
      <c r="E95" s="34">
        <f>$S94</f>
        <v>0.9909722222218988</v>
      </c>
      <c r="F95" s="27">
        <f>$S94</f>
        <v>0.9909722222218988</v>
      </c>
      <c r="G95" s="33">
        <f>$S94</f>
        <v>0.9909722222218988</v>
      </c>
      <c r="H95" s="34">
        <f>$S94</f>
        <v>0.9909722222218988</v>
      </c>
      <c r="I95" s="27">
        <f>$S94</f>
        <v>0.9909722222218988</v>
      </c>
      <c r="J95" s="33">
        <f>$S94</f>
        <v>0.9909722222218988</v>
      </c>
      <c r="K95" s="34">
        <f>$S94</f>
        <v>0.9909722222218988</v>
      </c>
      <c r="L95" s="27">
        <f>$S94</f>
        <v>0.9909722222218988</v>
      </c>
      <c r="M95" s="33">
        <f>$S94</f>
        <v>0.9909722222218988</v>
      </c>
      <c r="N95" s="34">
        <f>$S94</f>
        <v>0.9909722222218988</v>
      </c>
      <c r="O95" s="27">
        <f>$S94</f>
        <v>0.9909722222218988</v>
      </c>
      <c r="P95" s="31">
        <f>$S94</f>
        <v>0.9909722222218988</v>
      </c>
      <c r="Q95" s="30">
        <f>Q94</f>
        <v>40013.4375</v>
      </c>
      <c r="R95" s="15"/>
      <c r="S95" s="8">
        <f>Z95</f>
        <v>0.19652777777777777</v>
      </c>
      <c r="T95" s="29">
        <f>T94</f>
        <v>40014.42847222222</v>
      </c>
      <c r="U95" s="50" t="str">
        <f t="shared" si="3"/>
        <v>49.4  </v>
      </c>
      <c r="V95" s="19" t="str">
        <f>CONCATENATE(ROUND(T94-39965,1),"  ")</f>
        <v>49.4  </v>
      </c>
      <c r="Z95" s="53">
        <v>0.19652777777777777</v>
      </c>
    </row>
    <row r="96" spans="2:25" ht="12.75">
      <c r="B96" s="37" t="str">
        <f>X96</f>
        <v>Minneapolis/St. Paul, Minn. </v>
      </c>
      <c r="C96" s="35"/>
      <c r="D96" s="35"/>
      <c r="E96" s="35"/>
      <c r="F96" s="35"/>
      <c r="G96" s="35"/>
      <c r="H96" s="35"/>
      <c r="I96" s="35"/>
      <c r="J96" s="35"/>
      <c r="K96" s="35"/>
      <c r="L96" s="35"/>
      <c r="M96" s="35"/>
      <c r="N96" s="35"/>
      <c r="O96" s="35"/>
      <c r="P96" s="36"/>
      <c r="Q96" s="14">
        <f>Y96</f>
        <v>40014.625</v>
      </c>
      <c r="R96" s="16">
        <f>Q96-INT(Q96)</f>
        <v>0.625</v>
      </c>
      <c r="S96" s="7">
        <f>T96-Q96</f>
        <v>0.8333333333357587</v>
      </c>
      <c r="T96" s="14">
        <f>Q98-S97</f>
        <v>40015.458333333336</v>
      </c>
      <c r="U96" s="17">
        <f>MROUND(T96-INT(T96)-0.01041669/2,0.01041669)</f>
        <v>0.44791767</v>
      </c>
      <c r="V96" s="51">
        <f>T96-INT(T96)</f>
        <v>0.45833333333575865</v>
      </c>
      <c r="X96" s="55" t="s">
        <v>48</v>
      </c>
      <c r="Y96" s="56">
        <v>40014.625</v>
      </c>
    </row>
    <row r="97" spans="2:26" ht="9" customHeight="1">
      <c r="B97" s="32">
        <f>$S96</f>
        <v>0.8333333333357587</v>
      </c>
      <c r="C97" s="27">
        <f>$S96</f>
        <v>0.8333333333357587</v>
      </c>
      <c r="D97" s="33">
        <f>$S96</f>
        <v>0.8333333333357587</v>
      </c>
      <c r="E97" s="34">
        <f>$S96</f>
        <v>0.8333333333357587</v>
      </c>
      <c r="F97" s="27">
        <f>$S96</f>
        <v>0.8333333333357587</v>
      </c>
      <c r="G97" s="33">
        <f>$S96</f>
        <v>0.8333333333357587</v>
      </c>
      <c r="H97" s="34">
        <f>$S96</f>
        <v>0.8333333333357587</v>
      </c>
      <c r="I97" s="27">
        <f>$S96</f>
        <v>0.8333333333357587</v>
      </c>
      <c r="J97" s="33">
        <f>$S96</f>
        <v>0.8333333333357587</v>
      </c>
      <c r="K97" s="34">
        <f>$S96</f>
        <v>0.8333333333357587</v>
      </c>
      <c r="L97" s="27">
        <f>$S96</f>
        <v>0.8333333333357587</v>
      </c>
      <c r="M97" s="33">
        <f>$S96</f>
        <v>0.8333333333357587</v>
      </c>
      <c r="N97" s="34">
        <f>$S96</f>
        <v>0.8333333333357587</v>
      </c>
      <c r="O97" s="27">
        <f>$S96</f>
        <v>0.8333333333357587</v>
      </c>
      <c r="P97" s="31">
        <f>$S96</f>
        <v>0.8333333333357587</v>
      </c>
      <c r="Q97" s="30">
        <f>Q96</f>
        <v>40014.625</v>
      </c>
      <c r="R97" s="15"/>
      <c r="S97" s="8">
        <f>Z97</f>
        <v>0.13541666666666663</v>
      </c>
      <c r="T97" s="29">
        <f>T96</f>
        <v>40015.458333333336</v>
      </c>
      <c r="U97" s="50" t="str">
        <f t="shared" si="3"/>
        <v>50.5  </v>
      </c>
      <c r="V97" s="19" t="str">
        <f>CONCATENATE(ROUND(T96-39965,1),"  ")</f>
        <v>50.5  </v>
      </c>
      <c r="Z97" s="53">
        <v>0.13541666666666663</v>
      </c>
    </row>
    <row r="98" spans="2:25" ht="12.75">
      <c r="B98" s="37" t="str">
        <f>X98</f>
        <v>Detroit Lakes, Minn. </v>
      </c>
      <c r="C98" s="35"/>
      <c r="D98" s="35"/>
      <c r="E98" s="35"/>
      <c r="F98" s="35"/>
      <c r="G98" s="35"/>
      <c r="H98" s="35"/>
      <c r="I98" s="35"/>
      <c r="J98" s="35"/>
      <c r="K98" s="35"/>
      <c r="L98" s="35"/>
      <c r="M98" s="35"/>
      <c r="N98" s="35"/>
      <c r="O98" s="35"/>
      <c r="P98" s="36"/>
      <c r="Q98" s="14">
        <f>Y98</f>
        <v>40015.59375</v>
      </c>
      <c r="R98" s="16">
        <f>Q98-INT(Q98)</f>
        <v>0.59375</v>
      </c>
      <c r="S98" s="7">
        <f>T98-Q98</f>
        <v>4.734027777776646</v>
      </c>
      <c r="T98" s="14">
        <f>Q100-S99</f>
        <v>40020.32777777778</v>
      </c>
      <c r="U98" s="17">
        <f>MROUND(T98-INT(T98)-0.01041669/2,0.01041669)</f>
        <v>0.32291738999999997</v>
      </c>
      <c r="V98" s="51">
        <f>T98-INT(T98)</f>
        <v>0.32777777777664596</v>
      </c>
      <c r="X98" s="55" t="s">
        <v>49</v>
      </c>
      <c r="Y98" s="56">
        <v>40015.59375</v>
      </c>
    </row>
    <row r="99" spans="2:26" ht="9" customHeight="1">
      <c r="B99" s="32">
        <f>$S98</f>
        <v>4.734027777776646</v>
      </c>
      <c r="C99" s="27">
        <f>$S98</f>
        <v>4.734027777776646</v>
      </c>
      <c r="D99" s="33">
        <f>$S98</f>
        <v>4.734027777776646</v>
      </c>
      <c r="E99" s="34">
        <f>$S98</f>
        <v>4.734027777776646</v>
      </c>
      <c r="F99" s="27">
        <f>$S98</f>
        <v>4.734027777776646</v>
      </c>
      <c r="G99" s="33">
        <f>$S98</f>
        <v>4.734027777776646</v>
      </c>
      <c r="H99" s="34">
        <f>$S98</f>
        <v>4.734027777776646</v>
      </c>
      <c r="I99" s="27">
        <f>$S98</f>
        <v>4.734027777776646</v>
      </c>
      <c r="J99" s="33">
        <f>$S98</f>
        <v>4.734027777776646</v>
      </c>
      <c r="K99" s="34">
        <f>$S98</f>
        <v>4.734027777776646</v>
      </c>
      <c r="L99" s="27">
        <f>$S98</f>
        <v>4.734027777776646</v>
      </c>
      <c r="M99" s="33">
        <f>$S98</f>
        <v>4.734027777776646</v>
      </c>
      <c r="N99" s="34">
        <f>$S98</f>
        <v>4.734027777776646</v>
      </c>
      <c r="O99" s="27">
        <f>$S98</f>
        <v>4.734027777776646</v>
      </c>
      <c r="P99" s="31">
        <f>$S98</f>
        <v>4.734027777776646</v>
      </c>
      <c r="Q99" s="30">
        <f>Q98</f>
        <v>40015.59375</v>
      </c>
      <c r="R99" s="15"/>
      <c r="S99" s="8">
        <f>Z99</f>
        <v>0.3805555555555556</v>
      </c>
      <c r="T99" s="29">
        <f>T98</f>
        <v>40020.32777777778</v>
      </c>
      <c r="U99" s="50" t="str">
        <f t="shared" si="3"/>
        <v>55.3  </v>
      </c>
      <c r="V99" s="19" t="str">
        <f>CONCATENATE(ROUND(T98-39965,1),"  ")</f>
        <v>55.3  </v>
      </c>
      <c r="Z99" s="53">
        <v>0.3805555555555556</v>
      </c>
    </row>
    <row r="100" spans="2:25" ht="12.75">
      <c r="B100" s="37" t="str">
        <f>X100</f>
        <v>Badlands National Park </v>
      </c>
      <c r="C100" s="35"/>
      <c r="D100" s="35"/>
      <c r="E100" s="35"/>
      <c r="F100" s="35"/>
      <c r="G100" s="35"/>
      <c r="H100" s="35"/>
      <c r="I100" s="35"/>
      <c r="J100" s="35"/>
      <c r="K100" s="35"/>
      <c r="L100" s="35"/>
      <c r="M100" s="35"/>
      <c r="N100" s="35"/>
      <c r="O100" s="35"/>
      <c r="P100" s="36"/>
      <c r="Q100" s="14">
        <f>Y100</f>
        <v>40020.708333333336</v>
      </c>
      <c r="R100" s="16">
        <f>Q100-INT(Q100)</f>
        <v>0.7083333333357587</v>
      </c>
      <c r="S100" s="7">
        <f>T100-Q100</f>
        <v>0.7201388888861402</v>
      </c>
      <c r="T100" s="14">
        <f>Q102-S101</f>
        <v>40021.42847222222</v>
      </c>
      <c r="U100" s="17">
        <f>MROUND(T100-INT(T100)-0.01041669/2,0.01041669)</f>
        <v>0.42708429</v>
      </c>
      <c r="V100" s="51">
        <f>T100-INT(T100)</f>
        <v>0.42847222222189885</v>
      </c>
      <c r="X100" s="55" t="s">
        <v>50</v>
      </c>
      <c r="Y100" s="56">
        <v>40020.708333333336</v>
      </c>
    </row>
    <row r="101" spans="2:26" ht="9" customHeight="1">
      <c r="B101" s="32">
        <f>$S100</f>
        <v>0.7201388888861402</v>
      </c>
      <c r="C101" s="27">
        <f>$S100</f>
        <v>0.7201388888861402</v>
      </c>
      <c r="D101" s="33">
        <f>$S100</f>
        <v>0.7201388888861402</v>
      </c>
      <c r="E101" s="34">
        <f>$S100</f>
        <v>0.7201388888861402</v>
      </c>
      <c r="F101" s="27">
        <f>$S100</f>
        <v>0.7201388888861402</v>
      </c>
      <c r="G101" s="33">
        <f>$S100</f>
        <v>0.7201388888861402</v>
      </c>
      <c r="H101" s="34">
        <f>$S100</f>
        <v>0.7201388888861402</v>
      </c>
      <c r="I101" s="27">
        <f>$S100</f>
        <v>0.7201388888861402</v>
      </c>
      <c r="J101" s="33">
        <f>$S100</f>
        <v>0.7201388888861402</v>
      </c>
      <c r="K101" s="34">
        <f>$S100</f>
        <v>0.7201388888861402</v>
      </c>
      <c r="L101" s="27">
        <f>$S100</f>
        <v>0.7201388888861402</v>
      </c>
      <c r="M101" s="33">
        <f>$S100</f>
        <v>0.7201388888861402</v>
      </c>
      <c r="N101" s="34">
        <f>$S100</f>
        <v>0.7201388888861402</v>
      </c>
      <c r="O101" s="27">
        <f>$S100</f>
        <v>0.7201388888861402</v>
      </c>
      <c r="P101" s="31">
        <f>$S100</f>
        <v>0.7201388888861402</v>
      </c>
      <c r="Q101" s="30">
        <f>Q100</f>
        <v>40020.708333333336</v>
      </c>
      <c r="R101" s="15"/>
      <c r="S101" s="8">
        <f>Z101</f>
        <v>0.23819444444444432</v>
      </c>
      <c r="T101" s="29">
        <f>T100</f>
        <v>40021.42847222222</v>
      </c>
      <c r="U101" s="50" t="str">
        <f t="shared" si="3"/>
        <v>56.4  </v>
      </c>
      <c r="V101" s="19" t="str">
        <f>CONCATENATE(ROUND(T100-39965,1),"  ")</f>
        <v>56.4  </v>
      </c>
      <c r="Z101" s="53">
        <v>0.23819444444444432</v>
      </c>
    </row>
    <row r="102" spans="2:25" ht="12.75">
      <c r="B102" s="37" t="str">
        <f>X102</f>
        <v>Sioux Falls, S.D. </v>
      </c>
      <c r="C102" s="35"/>
      <c r="D102" s="35"/>
      <c r="E102" s="35"/>
      <c r="F102" s="35"/>
      <c r="G102" s="35"/>
      <c r="H102" s="35"/>
      <c r="I102" s="35"/>
      <c r="J102" s="35"/>
      <c r="K102" s="35"/>
      <c r="L102" s="35"/>
      <c r="M102" s="35"/>
      <c r="N102" s="35"/>
      <c r="O102" s="35"/>
      <c r="P102" s="36"/>
      <c r="Q102" s="14">
        <f>Y102</f>
        <v>40021.666666666664</v>
      </c>
      <c r="R102" s="16">
        <f>Q102-INT(Q102)</f>
        <v>0.6666666666642413</v>
      </c>
      <c r="S102" s="7">
        <f>T102-Q102</f>
        <v>0.8354166666686069</v>
      </c>
      <c r="T102" s="14">
        <f>Q104-S103</f>
        <v>40022.50208333333</v>
      </c>
      <c r="U102" s="17">
        <f>MROUND(T102-INT(T102)-0.01041669/2,0.01041669)</f>
        <v>0.50000112</v>
      </c>
      <c r="V102" s="51">
        <f>T102-INT(T102)</f>
        <v>0.5020833333328483</v>
      </c>
      <c r="X102" s="55" t="s">
        <v>51</v>
      </c>
      <c r="Y102" s="56">
        <v>40021.666666666664</v>
      </c>
    </row>
    <row r="103" spans="2:26" ht="9" customHeight="1">
      <c r="B103" s="32">
        <f>$S102</f>
        <v>0.8354166666686069</v>
      </c>
      <c r="C103" s="27">
        <f>$S102</f>
        <v>0.8354166666686069</v>
      </c>
      <c r="D103" s="33">
        <f>$S102</f>
        <v>0.8354166666686069</v>
      </c>
      <c r="E103" s="34">
        <f>$S102</f>
        <v>0.8354166666686069</v>
      </c>
      <c r="F103" s="27">
        <f>$S102</f>
        <v>0.8354166666686069</v>
      </c>
      <c r="G103" s="33">
        <f>$S102</f>
        <v>0.8354166666686069</v>
      </c>
      <c r="H103" s="34">
        <f>$S102</f>
        <v>0.8354166666686069</v>
      </c>
      <c r="I103" s="27">
        <f>$S102</f>
        <v>0.8354166666686069</v>
      </c>
      <c r="J103" s="33">
        <f>$S102</f>
        <v>0.8354166666686069</v>
      </c>
      <c r="K103" s="34">
        <f>$S102</f>
        <v>0.8354166666686069</v>
      </c>
      <c r="L103" s="27">
        <f>$S102</f>
        <v>0.8354166666686069</v>
      </c>
      <c r="M103" s="33">
        <f>$S102</f>
        <v>0.8354166666686069</v>
      </c>
      <c r="N103" s="34">
        <f>$S102</f>
        <v>0.8354166666686069</v>
      </c>
      <c r="O103" s="27">
        <f>$S102</f>
        <v>0.8354166666686069</v>
      </c>
      <c r="P103" s="31">
        <f>$S102</f>
        <v>0.8354166666686069</v>
      </c>
      <c r="Q103" s="30">
        <f>Q102</f>
        <v>40021.666666666664</v>
      </c>
      <c r="R103" s="15"/>
      <c r="S103" s="8">
        <f>Z103</f>
        <v>0.14375</v>
      </c>
      <c r="T103" s="29">
        <f>T102</f>
        <v>40022.50208333333</v>
      </c>
      <c r="U103" s="50" t="str">
        <f aca="true" t="shared" si="4" ref="U103:U165">CONCATENATE(ROUND(T102-39965,1),"  ")</f>
        <v>57.5  </v>
      </c>
      <c r="V103" s="19" t="str">
        <f>CONCATENATE(ROUND(T102-39965,1),"  ")</f>
        <v>57.5  </v>
      </c>
      <c r="Z103" s="53">
        <v>0.14375</v>
      </c>
    </row>
    <row r="104" spans="2:25" ht="12.75">
      <c r="B104" s="37" t="str">
        <f>X104</f>
        <v>Lincoln, Neb. </v>
      </c>
      <c r="C104" s="35"/>
      <c r="D104" s="35"/>
      <c r="E104" s="35"/>
      <c r="F104" s="35"/>
      <c r="G104" s="35"/>
      <c r="H104" s="35"/>
      <c r="I104" s="35"/>
      <c r="J104" s="35"/>
      <c r="K104" s="35"/>
      <c r="L104" s="35"/>
      <c r="M104" s="35"/>
      <c r="N104" s="35"/>
      <c r="O104" s="35"/>
      <c r="P104" s="36"/>
      <c r="Q104" s="14">
        <f>Y104</f>
        <v>40022.645833333336</v>
      </c>
      <c r="R104" s="16">
        <f>Q104-INT(Q104)</f>
        <v>0.6458333333357587</v>
      </c>
      <c r="S104" s="7">
        <f>T104-Q104</f>
        <v>0.12986111110512866</v>
      </c>
      <c r="T104" s="14">
        <f>Q106-S105</f>
        <v>40022.77569444444</v>
      </c>
      <c r="U104" s="17">
        <f>MROUND(T104-INT(T104)-0.01041669/2,0.01041669)</f>
        <v>0.7708350599999999</v>
      </c>
      <c r="V104" s="51">
        <f>T104-INT(T104)</f>
        <v>0.7756944444408873</v>
      </c>
      <c r="X104" s="55" t="s">
        <v>52</v>
      </c>
      <c r="Y104" s="56">
        <v>40022.645833333336</v>
      </c>
    </row>
    <row r="105" spans="2:26" ht="9" customHeight="1">
      <c r="B105" s="32">
        <f>$S104</f>
        <v>0.12986111110512866</v>
      </c>
      <c r="C105" s="27">
        <f>$S104</f>
        <v>0.12986111110512866</v>
      </c>
      <c r="D105" s="33">
        <f>$S104</f>
        <v>0.12986111110512866</v>
      </c>
      <c r="E105" s="34">
        <f>$S104</f>
        <v>0.12986111110512866</v>
      </c>
      <c r="F105" s="27">
        <f>$S104</f>
        <v>0.12986111110512866</v>
      </c>
      <c r="G105" s="33">
        <f>$S104</f>
        <v>0.12986111110512866</v>
      </c>
      <c r="H105" s="34">
        <f>$S104</f>
        <v>0.12986111110512866</v>
      </c>
      <c r="I105" s="27">
        <f>$S104</f>
        <v>0.12986111110512866</v>
      </c>
      <c r="J105" s="33">
        <f>$S104</f>
        <v>0.12986111110512866</v>
      </c>
      <c r="K105" s="34">
        <f>$S104</f>
        <v>0.12986111110512866</v>
      </c>
      <c r="L105" s="27">
        <f>$S104</f>
        <v>0.12986111110512866</v>
      </c>
      <c r="M105" s="33">
        <f>$S104</f>
        <v>0.12986111110512866</v>
      </c>
      <c r="N105" s="34">
        <f>$S104</f>
        <v>0.12986111110512866</v>
      </c>
      <c r="O105" s="27">
        <f>$S104</f>
        <v>0.12986111110512866</v>
      </c>
      <c r="P105" s="31">
        <f>$S104</f>
        <v>0.12986111110512866</v>
      </c>
      <c r="Q105" s="30">
        <f>Q104</f>
        <v>40022.645833333336</v>
      </c>
      <c r="R105" s="15"/>
      <c r="S105" s="8">
        <f>Z105</f>
        <v>0.036805555555555536</v>
      </c>
      <c r="T105" s="29">
        <f>T104</f>
        <v>40022.77569444444</v>
      </c>
      <c r="U105" s="50" t="str">
        <f t="shared" si="4"/>
        <v>57.8  </v>
      </c>
      <c r="V105" s="19" t="str">
        <f>CONCATENATE(ROUND(T104-39965,1),"  ")</f>
        <v>57.8  </v>
      </c>
      <c r="Z105" s="53">
        <v>0.036805555555555536</v>
      </c>
    </row>
    <row r="106" spans="2:25" ht="12.75">
      <c r="B106" s="37" t="str">
        <f>X106</f>
        <v>Omaha, Neb. </v>
      </c>
      <c r="C106" s="35"/>
      <c r="D106" s="35"/>
      <c r="E106" s="35"/>
      <c r="F106" s="35"/>
      <c r="G106" s="35"/>
      <c r="H106" s="35"/>
      <c r="I106" s="35"/>
      <c r="J106" s="35"/>
      <c r="K106" s="35"/>
      <c r="L106" s="35"/>
      <c r="M106" s="35"/>
      <c r="N106" s="35"/>
      <c r="O106" s="35"/>
      <c r="P106" s="36"/>
      <c r="Q106" s="14">
        <f>Y106</f>
        <v>40022.8125</v>
      </c>
      <c r="R106" s="16">
        <f>Q106-INT(Q106)</f>
        <v>0.8125</v>
      </c>
      <c r="S106" s="7">
        <f>T106-Q106</f>
        <v>0.5736111111109494</v>
      </c>
      <c r="T106" s="14">
        <f>Q108-S107</f>
        <v>40023.38611111111</v>
      </c>
      <c r="U106" s="17">
        <f>MROUND(T106-INT(T106)-0.01041669/2,0.01041669)</f>
        <v>0.38541752999999995</v>
      </c>
      <c r="V106" s="51">
        <f>T106-INT(T106)</f>
        <v>0.3861111111109494</v>
      </c>
      <c r="X106" s="55" t="s">
        <v>53</v>
      </c>
      <c r="Y106" s="56">
        <v>40022.8125</v>
      </c>
    </row>
    <row r="107" spans="2:26" ht="9" customHeight="1">
      <c r="B107" s="32">
        <f>$S106</f>
        <v>0.5736111111109494</v>
      </c>
      <c r="C107" s="27">
        <f>$S106</f>
        <v>0.5736111111109494</v>
      </c>
      <c r="D107" s="33">
        <f>$S106</f>
        <v>0.5736111111109494</v>
      </c>
      <c r="E107" s="34">
        <f>$S106</f>
        <v>0.5736111111109494</v>
      </c>
      <c r="F107" s="27">
        <f>$S106</f>
        <v>0.5736111111109494</v>
      </c>
      <c r="G107" s="33">
        <f>$S106</f>
        <v>0.5736111111109494</v>
      </c>
      <c r="H107" s="34">
        <f>$S106</f>
        <v>0.5736111111109494</v>
      </c>
      <c r="I107" s="27">
        <f>$S106</f>
        <v>0.5736111111109494</v>
      </c>
      <c r="J107" s="33">
        <f>$S106</f>
        <v>0.5736111111109494</v>
      </c>
      <c r="K107" s="34">
        <f>$S106</f>
        <v>0.5736111111109494</v>
      </c>
      <c r="L107" s="27">
        <f>$S106</f>
        <v>0.5736111111109494</v>
      </c>
      <c r="M107" s="33">
        <f>$S106</f>
        <v>0.5736111111109494</v>
      </c>
      <c r="N107" s="34">
        <f>$S106</f>
        <v>0.5736111111109494</v>
      </c>
      <c r="O107" s="27">
        <f>$S106</f>
        <v>0.5736111111109494</v>
      </c>
      <c r="P107" s="31">
        <f>$S106</f>
        <v>0.5736111111109494</v>
      </c>
      <c r="Q107" s="30">
        <f>Q106</f>
        <v>40022.8125</v>
      </c>
      <c r="R107" s="15"/>
      <c r="S107" s="8">
        <f>Z107</f>
        <v>0.1972222222222222</v>
      </c>
      <c r="T107" s="29">
        <f>T106</f>
        <v>40023.38611111111</v>
      </c>
      <c r="U107" s="50" t="str">
        <f t="shared" si="4"/>
        <v>58.4  </v>
      </c>
      <c r="V107" s="19" t="str">
        <f>CONCATENATE(ROUND(T106-39965,1),"  ")</f>
        <v>58.4  </v>
      </c>
      <c r="Z107" s="53">
        <v>0.1972222222222222</v>
      </c>
    </row>
    <row r="108" spans="2:25" ht="12.75">
      <c r="B108" s="37" t="str">
        <f>X108</f>
        <v>Wichita, Kan. </v>
      </c>
      <c r="C108" s="35"/>
      <c r="D108" s="35"/>
      <c r="E108" s="35"/>
      <c r="F108" s="35"/>
      <c r="G108" s="35"/>
      <c r="H108" s="35"/>
      <c r="I108" s="35"/>
      <c r="J108" s="35"/>
      <c r="K108" s="35"/>
      <c r="L108" s="35"/>
      <c r="M108" s="35"/>
      <c r="N108" s="35"/>
      <c r="O108" s="35"/>
      <c r="P108" s="36"/>
      <c r="Q108" s="14">
        <f>Y108</f>
        <v>40023.583333333336</v>
      </c>
      <c r="R108" s="16">
        <f>Q108-INT(Q108)</f>
        <v>0.5833333333357587</v>
      </c>
      <c r="S108" s="7">
        <f>T108-Q108</f>
        <v>0.09861111110512866</v>
      </c>
      <c r="T108" s="14">
        <f>Q110-S109</f>
        <v>40023.68194444444</v>
      </c>
      <c r="U108" s="17">
        <f>MROUND(T108-INT(T108)-0.01041669/2,0.01041669)</f>
        <v>0.67708485</v>
      </c>
      <c r="V108" s="51">
        <f>T108-INT(T108)</f>
        <v>0.6819444444408873</v>
      </c>
      <c r="X108" s="55" t="s">
        <v>54</v>
      </c>
      <c r="Y108" s="56">
        <v>40023.583333333336</v>
      </c>
    </row>
    <row r="109" spans="2:26" ht="9" customHeight="1">
      <c r="B109" s="32">
        <f>$S108</f>
        <v>0.09861111110512866</v>
      </c>
      <c r="C109" s="27">
        <f>$S108</f>
        <v>0.09861111110512866</v>
      </c>
      <c r="D109" s="33">
        <f>$S108</f>
        <v>0.09861111110512866</v>
      </c>
      <c r="E109" s="34">
        <f>$S108</f>
        <v>0.09861111110512866</v>
      </c>
      <c r="F109" s="27">
        <f>$S108</f>
        <v>0.09861111110512866</v>
      </c>
      <c r="G109" s="33">
        <f>$S108</f>
        <v>0.09861111110512866</v>
      </c>
      <c r="H109" s="34">
        <f>$S108</f>
        <v>0.09861111110512866</v>
      </c>
      <c r="I109" s="27">
        <f>$S108</f>
        <v>0.09861111110512866</v>
      </c>
      <c r="J109" s="33">
        <f>$S108</f>
        <v>0.09861111110512866</v>
      </c>
      <c r="K109" s="34">
        <f>$S108</f>
        <v>0.09861111110512866</v>
      </c>
      <c r="L109" s="27">
        <f>$S108</f>
        <v>0.09861111110512866</v>
      </c>
      <c r="M109" s="33">
        <f>$S108</f>
        <v>0.09861111110512866</v>
      </c>
      <c r="N109" s="34">
        <f>$S108</f>
        <v>0.09861111110512866</v>
      </c>
      <c r="O109" s="27">
        <f>$S108</f>
        <v>0.09861111110512866</v>
      </c>
      <c r="P109" s="31">
        <f>$S108</f>
        <v>0.09861111110512866</v>
      </c>
      <c r="Q109" s="30">
        <f>Q108</f>
        <v>40023.583333333336</v>
      </c>
      <c r="R109" s="15"/>
      <c r="S109" s="8">
        <f>Z109</f>
        <v>0.10972222222222225</v>
      </c>
      <c r="T109" s="29">
        <f>T108</f>
        <v>40023.68194444444</v>
      </c>
      <c r="U109" s="50" t="str">
        <f t="shared" si="4"/>
        <v>58.7  </v>
      </c>
      <c r="V109" s="19" t="str">
        <f>CONCATENATE(ROUND(T108-39965,1),"  ")</f>
        <v>58.7  </v>
      </c>
      <c r="Z109" s="53">
        <v>0.10972222222222225</v>
      </c>
    </row>
    <row r="110" spans="2:25" ht="12.75">
      <c r="B110" s="37" t="str">
        <f>X110</f>
        <v>Tulsa, Okla. </v>
      </c>
      <c r="C110" s="35"/>
      <c r="D110" s="35"/>
      <c r="E110" s="35"/>
      <c r="F110" s="35"/>
      <c r="G110" s="35"/>
      <c r="H110" s="35"/>
      <c r="I110" s="35"/>
      <c r="J110" s="35"/>
      <c r="K110" s="35"/>
      <c r="L110" s="35"/>
      <c r="M110" s="35"/>
      <c r="N110" s="35"/>
      <c r="O110" s="35"/>
      <c r="P110" s="36"/>
      <c r="Q110" s="14">
        <f>Y110</f>
        <v>40023.791666666664</v>
      </c>
      <c r="R110" s="16">
        <f>Q110-INT(Q110)</f>
        <v>0.7916666666642413</v>
      </c>
      <c r="S110" s="7">
        <f>T110-Q110</f>
        <v>0.7090277777751908</v>
      </c>
      <c r="T110" s="14">
        <f>Q112-S111</f>
        <v>40024.50069444444</v>
      </c>
      <c r="U110" s="17">
        <f>MROUND(T110-INT(T110)-0.01041669/2,0.01041669)</f>
        <v>0.50000112</v>
      </c>
      <c r="V110" s="51">
        <f>T110-INT(T110)</f>
        <v>0.5006944444394321</v>
      </c>
      <c r="X110" s="55" t="s">
        <v>55</v>
      </c>
      <c r="Y110" s="56">
        <v>40023.791666666664</v>
      </c>
    </row>
    <row r="111" spans="2:26" ht="9" customHeight="1">
      <c r="B111" s="32">
        <f>$S110</f>
        <v>0.7090277777751908</v>
      </c>
      <c r="C111" s="27">
        <f>$S110</f>
        <v>0.7090277777751908</v>
      </c>
      <c r="D111" s="33">
        <f>$S110</f>
        <v>0.7090277777751908</v>
      </c>
      <c r="E111" s="34">
        <f>$S110</f>
        <v>0.7090277777751908</v>
      </c>
      <c r="F111" s="27">
        <f>$S110</f>
        <v>0.7090277777751908</v>
      </c>
      <c r="G111" s="33">
        <f>$S110</f>
        <v>0.7090277777751908</v>
      </c>
      <c r="H111" s="34">
        <f>$S110</f>
        <v>0.7090277777751908</v>
      </c>
      <c r="I111" s="27">
        <f>$S110</f>
        <v>0.7090277777751908</v>
      </c>
      <c r="J111" s="33">
        <f>$S110</f>
        <v>0.7090277777751908</v>
      </c>
      <c r="K111" s="34">
        <f>$S110</f>
        <v>0.7090277777751908</v>
      </c>
      <c r="L111" s="27">
        <f>$S110</f>
        <v>0.7090277777751908</v>
      </c>
      <c r="M111" s="33">
        <f>$S110</f>
        <v>0.7090277777751908</v>
      </c>
      <c r="N111" s="34">
        <f>$S110</f>
        <v>0.7090277777751908</v>
      </c>
      <c r="O111" s="27">
        <f>$S110</f>
        <v>0.7090277777751908</v>
      </c>
      <c r="P111" s="31">
        <f>$S110</f>
        <v>0.7090277777751908</v>
      </c>
      <c r="Q111" s="30">
        <f>Q110</f>
        <v>40023.791666666664</v>
      </c>
      <c r="R111" s="15"/>
      <c r="S111" s="8">
        <f>Z111</f>
        <v>0.16597222222222222</v>
      </c>
      <c r="T111" s="29">
        <f>T110</f>
        <v>40024.50069444444</v>
      </c>
      <c r="U111" s="50" t="str">
        <f t="shared" si="4"/>
        <v>59.5  </v>
      </c>
      <c r="V111" s="19" t="str">
        <f>CONCATENATE(ROUND(T110-39965,1),"  ")</f>
        <v>59.5  </v>
      </c>
      <c r="Z111" s="53">
        <v>0.16597222222222222</v>
      </c>
    </row>
    <row r="112" spans="2:25" ht="12.75">
      <c r="B112" s="37" t="str">
        <f>X112</f>
        <v>Dallas, Texas </v>
      </c>
      <c r="C112" s="35"/>
      <c r="D112" s="35"/>
      <c r="E112" s="35"/>
      <c r="F112" s="35"/>
      <c r="G112" s="35"/>
      <c r="H112" s="35"/>
      <c r="I112" s="35"/>
      <c r="J112" s="35"/>
      <c r="K112" s="35"/>
      <c r="L112" s="35"/>
      <c r="M112" s="35"/>
      <c r="N112" s="35"/>
      <c r="O112" s="35"/>
      <c r="P112" s="36"/>
      <c r="Q112" s="14">
        <f>Y112</f>
        <v>40024.666666666664</v>
      </c>
      <c r="R112" s="16">
        <f>Q112-INT(Q112)</f>
        <v>0.6666666666642413</v>
      </c>
      <c r="S112" s="7">
        <f>T112-Q112</f>
        <v>2.8340277777824667</v>
      </c>
      <c r="T112" s="14">
        <f>Q114-S113</f>
        <v>40027.50069444445</v>
      </c>
      <c r="U112" s="17">
        <f>MROUND(T112-INT(T112)-0.01041669/2,0.01041669)</f>
        <v>0.50000112</v>
      </c>
      <c r="V112" s="51">
        <f>T112-INT(T112)</f>
        <v>0.5006944444467081</v>
      </c>
      <c r="X112" s="55" t="s">
        <v>56</v>
      </c>
      <c r="Y112" s="56">
        <v>40024.666666666664</v>
      </c>
    </row>
    <row r="113" spans="2:26" ht="9" customHeight="1">
      <c r="B113" s="32">
        <f>$S112</f>
        <v>2.8340277777824667</v>
      </c>
      <c r="C113" s="27">
        <f>$S112</f>
        <v>2.8340277777824667</v>
      </c>
      <c r="D113" s="33">
        <f>$S112</f>
        <v>2.8340277777824667</v>
      </c>
      <c r="E113" s="34">
        <f>$S112</f>
        <v>2.8340277777824667</v>
      </c>
      <c r="F113" s="27">
        <f>$S112</f>
        <v>2.8340277777824667</v>
      </c>
      <c r="G113" s="33">
        <f>$S112</f>
        <v>2.8340277777824667</v>
      </c>
      <c r="H113" s="34">
        <f>$S112</f>
        <v>2.8340277777824667</v>
      </c>
      <c r="I113" s="27">
        <f>$S112</f>
        <v>2.8340277777824667</v>
      </c>
      <c r="J113" s="33">
        <f>$S112</f>
        <v>2.8340277777824667</v>
      </c>
      <c r="K113" s="34">
        <f>$S112</f>
        <v>2.8340277777824667</v>
      </c>
      <c r="L113" s="27">
        <f>$S112</f>
        <v>2.8340277777824667</v>
      </c>
      <c r="M113" s="33">
        <f>$S112</f>
        <v>2.8340277777824667</v>
      </c>
      <c r="N113" s="34">
        <f>$S112</f>
        <v>2.8340277777824667</v>
      </c>
      <c r="O113" s="27">
        <f>$S112</f>
        <v>2.8340277777824667</v>
      </c>
      <c r="P113" s="31">
        <f>$S112</f>
        <v>2.8340277777824667</v>
      </c>
      <c r="Q113" s="30">
        <f>Q112</f>
        <v>40024.666666666664</v>
      </c>
      <c r="R113" s="15"/>
      <c r="S113" s="8">
        <f>Z113</f>
        <v>0.14513888888888887</v>
      </c>
      <c r="T113" s="29">
        <f>T112</f>
        <v>40027.50069444445</v>
      </c>
      <c r="U113" s="50" t="str">
        <f t="shared" si="4"/>
        <v>62.5  </v>
      </c>
      <c r="V113" s="19" t="str">
        <f>CONCATENATE(ROUND(T112-39965,1),"  ")</f>
        <v>62.5  </v>
      </c>
      <c r="Z113" s="53">
        <v>0.14513888888888887</v>
      </c>
    </row>
    <row r="114" spans="2:25" ht="12.75">
      <c r="B114" s="37" t="str">
        <f>X114</f>
        <v>Houston, Texas </v>
      </c>
      <c r="C114" s="35"/>
      <c r="D114" s="35"/>
      <c r="E114" s="35"/>
      <c r="F114" s="35"/>
      <c r="G114" s="35"/>
      <c r="H114" s="35"/>
      <c r="I114" s="35"/>
      <c r="J114" s="35"/>
      <c r="K114" s="35"/>
      <c r="L114" s="35"/>
      <c r="M114" s="35"/>
      <c r="N114" s="35"/>
      <c r="O114" s="35"/>
      <c r="P114" s="36"/>
      <c r="Q114" s="14">
        <f>Y114</f>
        <v>40027.645833333336</v>
      </c>
      <c r="R114" s="16">
        <f>Q114-INT(Q114)</f>
        <v>0.6458333333357587</v>
      </c>
      <c r="S114" s="7">
        <f>T114-Q114</f>
        <v>1.7326388888832298</v>
      </c>
      <c r="T114" s="14">
        <f>Q116-S115</f>
        <v>40029.37847222222</v>
      </c>
      <c r="U114" s="17">
        <f>MROUND(T114-INT(T114)-0.01041669/2,0.01041669)</f>
        <v>0.37500084</v>
      </c>
      <c r="V114" s="51">
        <f>T114-INT(T114)</f>
        <v>0.37847222221898846</v>
      </c>
      <c r="X114" s="55" t="s">
        <v>57</v>
      </c>
      <c r="Y114" s="56">
        <v>40027.645833333336</v>
      </c>
    </row>
    <row r="115" spans="2:26" ht="9" customHeight="1">
      <c r="B115" s="32">
        <f>$S114</f>
        <v>1.7326388888832298</v>
      </c>
      <c r="C115" s="27">
        <f>$S114</f>
        <v>1.7326388888832298</v>
      </c>
      <c r="D115" s="33">
        <f>$S114</f>
        <v>1.7326388888832298</v>
      </c>
      <c r="E115" s="34">
        <f>$S114</f>
        <v>1.7326388888832298</v>
      </c>
      <c r="F115" s="27">
        <f>$S114</f>
        <v>1.7326388888832298</v>
      </c>
      <c r="G115" s="33">
        <f>$S114</f>
        <v>1.7326388888832298</v>
      </c>
      <c r="H115" s="34">
        <f>$S114</f>
        <v>1.7326388888832298</v>
      </c>
      <c r="I115" s="27">
        <f>$S114</f>
        <v>1.7326388888832298</v>
      </c>
      <c r="J115" s="33">
        <f>$S114</f>
        <v>1.7326388888832298</v>
      </c>
      <c r="K115" s="34">
        <f>$S114</f>
        <v>1.7326388888832298</v>
      </c>
      <c r="L115" s="27">
        <f>$S114</f>
        <v>1.7326388888832298</v>
      </c>
      <c r="M115" s="33">
        <f>$S114</f>
        <v>1.7326388888832298</v>
      </c>
      <c r="N115" s="34">
        <f>$S114</f>
        <v>1.7326388888832298</v>
      </c>
      <c r="O115" s="27">
        <f>$S114</f>
        <v>1.7326388888832298</v>
      </c>
      <c r="P115" s="31">
        <f>$S114</f>
        <v>1.7326388888832298</v>
      </c>
      <c r="Q115" s="30">
        <f>Q114</f>
        <v>40027.645833333336</v>
      </c>
      <c r="R115" s="15"/>
      <c r="S115" s="8">
        <f>Z115</f>
        <v>0.12152777777777773</v>
      </c>
      <c r="T115" s="29">
        <f>T114</f>
        <v>40029.37847222222</v>
      </c>
      <c r="U115" s="50" t="str">
        <f t="shared" si="4"/>
        <v>64.4  </v>
      </c>
      <c r="V115" s="19" t="str">
        <f>CONCATENATE(ROUND(T114-39965,1),"  ")</f>
        <v>64.4  </v>
      </c>
      <c r="Z115" s="53">
        <v>0.12152777777777773</v>
      </c>
    </row>
    <row r="116" spans="2:25" ht="12.75">
      <c r="B116" s="37" t="str">
        <f>X116</f>
        <v>San Antonio, Texas </v>
      </c>
      <c r="C116" s="35"/>
      <c r="D116" s="35"/>
      <c r="E116" s="35"/>
      <c r="F116" s="35"/>
      <c r="G116" s="35"/>
      <c r="H116" s="35"/>
      <c r="I116" s="35"/>
      <c r="J116" s="35"/>
      <c r="K116" s="35"/>
      <c r="L116" s="35"/>
      <c r="M116" s="35"/>
      <c r="N116" s="35"/>
      <c r="O116" s="35"/>
      <c r="P116" s="36"/>
      <c r="Q116" s="14">
        <f>Y116</f>
        <v>40029.5</v>
      </c>
      <c r="R116" s="16">
        <f>Q116-INT(Q116)</f>
        <v>0.5</v>
      </c>
      <c r="S116" s="7">
        <f>T116-Q116</f>
        <v>0.9486111111109494</v>
      </c>
      <c r="T116" s="14">
        <f>Q118-S117</f>
        <v>40030.44861111111</v>
      </c>
      <c r="U116" s="17">
        <f>MROUND(T116-INT(T116)-0.01041669/2,0.01041669)</f>
        <v>0.44791767</v>
      </c>
      <c r="V116" s="51">
        <f>T116-INT(T116)</f>
        <v>0.4486111111109494</v>
      </c>
      <c r="X116" s="55" t="s">
        <v>58</v>
      </c>
      <c r="Y116" s="56">
        <v>40029.5</v>
      </c>
    </row>
    <row r="117" spans="2:26" ht="9" customHeight="1">
      <c r="B117" s="32">
        <f>$S116</f>
        <v>0.9486111111109494</v>
      </c>
      <c r="C117" s="27">
        <f>$S116</f>
        <v>0.9486111111109494</v>
      </c>
      <c r="D117" s="33">
        <f>$S116</f>
        <v>0.9486111111109494</v>
      </c>
      <c r="E117" s="34">
        <f>$S116</f>
        <v>0.9486111111109494</v>
      </c>
      <c r="F117" s="27">
        <f>$S116</f>
        <v>0.9486111111109494</v>
      </c>
      <c r="G117" s="33">
        <f>$S116</f>
        <v>0.9486111111109494</v>
      </c>
      <c r="H117" s="34">
        <f>$S116</f>
        <v>0.9486111111109494</v>
      </c>
      <c r="I117" s="27">
        <f>$S116</f>
        <v>0.9486111111109494</v>
      </c>
      <c r="J117" s="33">
        <f>$S116</f>
        <v>0.9486111111109494</v>
      </c>
      <c r="K117" s="34">
        <f>$S116</f>
        <v>0.9486111111109494</v>
      </c>
      <c r="L117" s="27">
        <f>$S116</f>
        <v>0.9486111111109494</v>
      </c>
      <c r="M117" s="33">
        <f>$S116</f>
        <v>0.9486111111109494</v>
      </c>
      <c r="N117" s="34">
        <f>$S116</f>
        <v>0.9486111111109494</v>
      </c>
      <c r="O117" s="27">
        <f>$S116</f>
        <v>0.9486111111109494</v>
      </c>
      <c r="P117" s="31">
        <f>$S116</f>
        <v>0.9486111111109494</v>
      </c>
      <c r="Q117" s="30">
        <f>Q116</f>
        <v>40029.5</v>
      </c>
      <c r="R117" s="15"/>
      <c r="S117" s="8">
        <f>Z117</f>
        <v>0.05138888888888889</v>
      </c>
      <c r="T117" s="29">
        <f>T116</f>
        <v>40030.44861111111</v>
      </c>
      <c r="U117" s="50" t="str">
        <f t="shared" si="4"/>
        <v>65.4  </v>
      </c>
      <c r="V117" s="19" t="str">
        <f>CONCATENATE(ROUND(T116-39965,1),"  ")</f>
        <v>65.4  </v>
      </c>
      <c r="Z117" s="53">
        <v>0.05138888888888889</v>
      </c>
    </row>
    <row r="118" spans="2:25" ht="12.75">
      <c r="B118" s="37" t="str">
        <f>X118</f>
        <v>Austin, Texas </v>
      </c>
      <c r="C118" s="35"/>
      <c r="D118" s="35"/>
      <c r="E118" s="35"/>
      <c r="F118" s="35"/>
      <c r="G118" s="35"/>
      <c r="H118" s="35"/>
      <c r="I118" s="35"/>
      <c r="J118" s="35"/>
      <c r="K118" s="35"/>
      <c r="L118" s="35"/>
      <c r="M118" s="35"/>
      <c r="N118" s="35"/>
      <c r="O118" s="35"/>
      <c r="P118" s="36"/>
      <c r="Q118" s="14">
        <f>Y118</f>
        <v>40030.5</v>
      </c>
      <c r="R118" s="16">
        <f>Q118-INT(Q118)</f>
        <v>0.5</v>
      </c>
      <c r="S118" s="7">
        <f>T118-Q118</f>
        <v>0.8722222222277196</v>
      </c>
      <c r="T118" s="14">
        <f>Q120-S119</f>
        <v>40031.37222222223</v>
      </c>
      <c r="U118" s="17">
        <f>MROUND(T118-INT(T118)-0.01041669/2,0.01041669)</f>
        <v>0.36458415</v>
      </c>
      <c r="V118" s="51">
        <f>T118-INT(T118)</f>
        <v>0.3722222222277196</v>
      </c>
      <c r="X118" s="55" t="s">
        <v>59</v>
      </c>
      <c r="Y118" s="56">
        <v>40030.5</v>
      </c>
    </row>
    <row r="119" spans="2:26" ht="9" customHeight="1">
      <c r="B119" s="32">
        <f>$S118</f>
        <v>0.8722222222277196</v>
      </c>
      <c r="C119" s="27">
        <f>$S118</f>
        <v>0.8722222222277196</v>
      </c>
      <c r="D119" s="33">
        <f>$S118</f>
        <v>0.8722222222277196</v>
      </c>
      <c r="E119" s="34">
        <f>$S118</f>
        <v>0.8722222222277196</v>
      </c>
      <c r="F119" s="27">
        <f>$S118</f>
        <v>0.8722222222277196</v>
      </c>
      <c r="G119" s="33">
        <f>$S118</f>
        <v>0.8722222222277196</v>
      </c>
      <c r="H119" s="34">
        <f>$S118</f>
        <v>0.8722222222277196</v>
      </c>
      <c r="I119" s="27">
        <f>$S118</f>
        <v>0.8722222222277196</v>
      </c>
      <c r="J119" s="33">
        <f>$S118</f>
        <v>0.8722222222277196</v>
      </c>
      <c r="K119" s="34">
        <f>$S118</f>
        <v>0.8722222222277196</v>
      </c>
      <c r="L119" s="27">
        <f>$S118</f>
        <v>0.8722222222277196</v>
      </c>
      <c r="M119" s="33">
        <f>$S118</f>
        <v>0.8722222222277196</v>
      </c>
      <c r="N119" s="34">
        <f>$S118</f>
        <v>0.8722222222277196</v>
      </c>
      <c r="O119" s="27">
        <f>$S118</f>
        <v>0.8722222222277196</v>
      </c>
      <c r="P119" s="31">
        <f>$S118</f>
        <v>0.8722222222277196</v>
      </c>
      <c r="Q119" s="30">
        <f>Q118</f>
        <v>40030.5</v>
      </c>
      <c r="R119" s="15"/>
      <c r="S119" s="8">
        <f>Z119</f>
        <v>0.14861111111111114</v>
      </c>
      <c r="T119" s="29">
        <f>T118</f>
        <v>40031.37222222223</v>
      </c>
      <c r="U119" s="50" t="str">
        <f t="shared" si="4"/>
        <v>66.4  </v>
      </c>
      <c r="V119" s="19" t="str">
        <f>CONCATENATE(ROUND(T118-39965,1),"  ")</f>
        <v>66.4  </v>
      </c>
      <c r="Z119" s="53">
        <v>0.14861111111111114</v>
      </c>
    </row>
    <row r="120" spans="2:25" ht="12.75">
      <c r="B120" s="37" t="str">
        <f>X120</f>
        <v>Abilene, Texas </v>
      </c>
      <c r="C120" s="35"/>
      <c r="D120" s="35"/>
      <c r="E120" s="35"/>
      <c r="F120" s="35"/>
      <c r="G120" s="35"/>
      <c r="H120" s="35"/>
      <c r="I120" s="35"/>
      <c r="J120" s="35"/>
      <c r="K120" s="35"/>
      <c r="L120" s="35"/>
      <c r="M120" s="35"/>
      <c r="N120" s="35"/>
      <c r="O120" s="35"/>
      <c r="P120" s="36"/>
      <c r="Q120" s="14">
        <f>Y120</f>
        <v>40031.520833333336</v>
      </c>
      <c r="R120" s="16">
        <f>Q120-INT(Q120)</f>
        <v>0.5208333333357587</v>
      </c>
      <c r="S120" s="7">
        <f>T120-Q120</f>
        <v>0.06736111110512866</v>
      </c>
      <c r="T120" s="14">
        <f>Q122-S121</f>
        <v>40031.58819444444</v>
      </c>
      <c r="U120" s="17">
        <f>MROUND(T120-INT(T120)-0.01041669/2,0.01041669)</f>
        <v>0.5833346399999999</v>
      </c>
      <c r="V120" s="51">
        <f>T120-INT(T120)</f>
        <v>0.5881944444408873</v>
      </c>
      <c r="X120" s="55" t="s">
        <v>60</v>
      </c>
      <c r="Y120" s="56">
        <v>40031.520833333336</v>
      </c>
    </row>
    <row r="121" spans="2:26" ht="9" customHeight="1">
      <c r="B121" s="32">
        <f>$S120</f>
        <v>0.06736111110512866</v>
      </c>
      <c r="C121" s="27">
        <f>$S120</f>
        <v>0.06736111110512866</v>
      </c>
      <c r="D121" s="33">
        <f>$S120</f>
        <v>0.06736111110512866</v>
      </c>
      <c r="E121" s="34">
        <f>$S120</f>
        <v>0.06736111110512866</v>
      </c>
      <c r="F121" s="27">
        <f>$S120</f>
        <v>0.06736111110512866</v>
      </c>
      <c r="G121" s="33">
        <f>$S120</f>
        <v>0.06736111110512866</v>
      </c>
      <c r="H121" s="34">
        <f>$S120</f>
        <v>0.06736111110512866</v>
      </c>
      <c r="I121" s="27">
        <f>$S120</f>
        <v>0.06736111110512866</v>
      </c>
      <c r="J121" s="33">
        <f>$S120</f>
        <v>0.06736111110512866</v>
      </c>
      <c r="K121" s="34">
        <f>$S120</f>
        <v>0.06736111110512866</v>
      </c>
      <c r="L121" s="27">
        <f>$S120</f>
        <v>0.06736111110512866</v>
      </c>
      <c r="M121" s="33">
        <f>$S120</f>
        <v>0.06736111110512866</v>
      </c>
      <c r="N121" s="34">
        <f>$S120</f>
        <v>0.06736111110512866</v>
      </c>
      <c r="O121" s="27">
        <f>$S120</f>
        <v>0.06736111110512866</v>
      </c>
      <c r="P121" s="31">
        <f>$S120</f>
        <v>0.06736111110512866</v>
      </c>
      <c r="Q121" s="30">
        <f>Q120</f>
        <v>40031.520833333336</v>
      </c>
      <c r="R121" s="15"/>
      <c r="S121" s="8">
        <f>Z121</f>
        <v>0.17222222222222217</v>
      </c>
      <c r="T121" s="29">
        <f>T120</f>
        <v>40031.58819444444</v>
      </c>
      <c r="U121" s="50" t="str">
        <f t="shared" si="4"/>
        <v>66.6  </v>
      </c>
      <c r="V121" s="19" t="str">
        <f>CONCATENATE(ROUND(T120-39965,1),"  ")</f>
        <v>66.6  </v>
      </c>
      <c r="Z121" s="53">
        <v>0.17222222222222217</v>
      </c>
    </row>
    <row r="122" spans="2:25" ht="12.75">
      <c r="B122" s="37" t="str">
        <f>X122</f>
        <v>Amarillo, Texas </v>
      </c>
      <c r="C122" s="35"/>
      <c r="D122" s="35"/>
      <c r="E122" s="35"/>
      <c r="F122" s="35"/>
      <c r="G122" s="35"/>
      <c r="H122" s="35"/>
      <c r="I122" s="35"/>
      <c r="J122" s="35"/>
      <c r="K122" s="35"/>
      <c r="L122" s="35"/>
      <c r="M122" s="35"/>
      <c r="N122" s="35"/>
      <c r="O122" s="35"/>
      <c r="P122" s="36"/>
      <c r="Q122" s="14">
        <f>Y122</f>
        <v>40031.760416666664</v>
      </c>
      <c r="R122" s="16">
        <f>Q122-INT(Q122)</f>
        <v>0.7604166666642413</v>
      </c>
      <c r="S122" s="7">
        <f>T122-Q122</f>
        <v>0.6604166666656965</v>
      </c>
      <c r="T122" s="14">
        <f>Q124-S123</f>
        <v>40032.42083333333</v>
      </c>
      <c r="U122" s="17">
        <f>MROUND(T122-INT(T122)-0.01041669/2,0.01041669)</f>
        <v>0.41666759999999997</v>
      </c>
      <c r="V122" s="51">
        <f>T122-INT(T122)</f>
        <v>0.4208333333299379</v>
      </c>
      <c r="X122" s="55" t="s">
        <v>61</v>
      </c>
      <c r="Y122" s="56">
        <v>40031.760416666664</v>
      </c>
    </row>
    <row r="123" spans="2:26" ht="9" customHeight="1">
      <c r="B123" s="32">
        <f>$S122</f>
        <v>0.6604166666656965</v>
      </c>
      <c r="C123" s="27">
        <f>$S122</f>
        <v>0.6604166666656965</v>
      </c>
      <c r="D123" s="33">
        <f>$S122</f>
        <v>0.6604166666656965</v>
      </c>
      <c r="E123" s="34">
        <f>$S122</f>
        <v>0.6604166666656965</v>
      </c>
      <c r="F123" s="27">
        <f>$S122</f>
        <v>0.6604166666656965</v>
      </c>
      <c r="G123" s="33">
        <f>$S122</f>
        <v>0.6604166666656965</v>
      </c>
      <c r="H123" s="34">
        <f>$S122</f>
        <v>0.6604166666656965</v>
      </c>
      <c r="I123" s="27">
        <f>$S122</f>
        <v>0.6604166666656965</v>
      </c>
      <c r="J123" s="33">
        <f>$S122</f>
        <v>0.6604166666656965</v>
      </c>
      <c r="K123" s="34">
        <f>$S122</f>
        <v>0.6604166666656965</v>
      </c>
      <c r="L123" s="27">
        <f>$S122</f>
        <v>0.6604166666656965</v>
      </c>
      <c r="M123" s="33">
        <f>$S122</f>
        <v>0.6604166666656965</v>
      </c>
      <c r="N123" s="34">
        <f>$S122</f>
        <v>0.6604166666656965</v>
      </c>
      <c r="O123" s="27">
        <f>$S122</f>
        <v>0.6604166666656965</v>
      </c>
      <c r="P123" s="31">
        <f>$S122</f>
        <v>0.6604166666656965</v>
      </c>
      <c r="Q123" s="30">
        <f>Q122</f>
        <v>40031.760416666664</v>
      </c>
      <c r="R123" s="15"/>
      <c r="S123" s="8">
        <f>Z123</f>
        <v>0.23541666666666672</v>
      </c>
      <c r="T123" s="29">
        <f>T122</f>
        <v>40032.42083333333</v>
      </c>
      <c r="U123" s="50" t="str">
        <f t="shared" si="4"/>
        <v>67.4  </v>
      </c>
      <c r="V123" s="19" t="str">
        <f>CONCATENATE(ROUND(T122-39965,1),"  ")</f>
        <v>67.4  </v>
      </c>
      <c r="Z123" s="53">
        <v>0.23541666666666672</v>
      </c>
    </row>
    <row r="124" spans="2:25" ht="12.75">
      <c r="B124" s="37" t="str">
        <f>X124</f>
        <v>Colorado Springs, Colo. </v>
      </c>
      <c r="C124" s="35"/>
      <c r="D124" s="35"/>
      <c r="E124" s="35"/>
      <c r="F124" s="35"/>
      <c r="G124" s="35"/>
      <c r="H124" s="35"/>
      <c r="I124" s="35"/>
      <c r="J124" s="35"/>
      <c r="K124" s="35"/>
      <c r="L124" s="35"/>
      <c r="M124" s="35"/>
      <c r="N124" s="35"/>
      <c r="O124" s="35"/>
      <c r="P124" s="36"/>
      <c r="Q124" s="14">
        <f>Y124</f>
        <v>40032.65625</v>
      </c>
      <c r="R124" s="16">
        <f>Q124-INT(Q124)</f>
        <v>0.65625</v>
      </c>
      <c r="S124" s="7">
        <f>T124-Q124</f>
        <v>0.8451388888861402</v>
      </c>
      <c r="T124" s="14">
        <f>Q126-S125</f>
        <v>40033.501388888886</v>
      </c>
      <c r="U124" s="17">
        <f>MROUND(T124-INT(T124)-0.01041669/2,0.01041669)</f>
        <v>0.50000112</v>
      </c>
      <c r="V124" s="51">
        <f>T124-INT(T124)</f>
        <v>0.5013888888861402</v>
      </c>
      <c r="X124" s="55" t="s">
        <v>62</v>
      </c>
      <c r="Y124" s="56">
        <v>40032.65625</v>
      </c>
    </row>
    <row r="125" spans="2:26" ht="9" customHeight="1">
      <c r="B125" s="32">
        <f>$S124</f>
        <v>0.8451388888861402</v>
      </c>
      <c r="C125" s="27">
        <f>$S124</f>
        <v>0.8451388888861402</v>
      </c>
      <c r="D125" s="33">
        <f>$S124</f>
        <v>0.8451388888861402</v>
      </c>
      <c r="E125" s="34">
        <f>$S124</f>
        <v>0.8451388888861402</v>
      </c>
      <c r="F125" s="27">
        <f>$S124</f>
        <v>0.8451388888861402</v>
      </c>
      <c r="G125" s="33">
        <f>$S124</f>
        <v>0.8451388888861402</v>
      </c>
      <c r="H125" s="34">
        <f>$S124</f>
        <v>0.8451388888861402</v>
      </c>
      <c r="I125" s="27">
        <f>$S124</f>
        <v>0.8451388888861402</v>
      </c>
      <c r="J125" s="33">
        <f>$S124</f>
        <v>0.8451388888861402</v>
      </c>
      <c r="K125" s="34">
        <f>$S124</f>
        <v>0.8451388888861402</v>
      </c>
      <c r="L125" s="27">
        <f>$S124</f>
        <v>0.8451388888861402</v>
      </c>
      <c r="M125" s="33">
        <f>$S124</f>
        <v>0.8451388888861402</v>
      </c>
      <c r="N125" s="34">
        <f>$S124</f>
        <v>0.8451388888861402</v>
      </c>
      <c r="O125" s="27">
        <f>$S124</f>
        <v>0.8451388888861402</v>
      </c>
      <c r="P125" s="31">
        <f>$S124</f>
        <v>0.8451388888861402</v>
      </c>
      <c r="Q125" s="30">
        <f>Q124</f>
        <v>40032.65625</v>
      </c>
      <c r="R125" s="15"/>
      <c r="S125" s="8">
        <f>Z125</f>
        <v>0.04722222222222222</v>
      </c>
      <c r="T125" s="29">
        <f>T124</f>
        <v>40033.501388888886</v>
      </c>
      <c r="U125" s="50" t="str">
        <f t="shared" si="4"/>
        <v>68.5  </v>
      </c>
      <c r="V125" s="19" t="str">
        <f>CONCATENATE(ROUND(T124-39965,1),"  ")</f>
        <v>68.5  </v>
      </c>
      <c r="Z125" s="53">
        <v>0.04722222222222222</v>
      </c>
    </row>
    <row r="126" spans="2:25" ht="12.75">
      <c r="B126" s="37" t="str">
        <f>X126</f>
        <v>Denver, Colo. </v>
      </c>
      <c r="C126" s="35"/>
      <c r="D126" s="35"/>
      <c r="E126" s="35"/>
      <c r="F126" s="35"/>
      <c r="G126" s="35"/>
      <c r="H126" s="35"/>
      <c r="I126" s="35"/>
      <c r="J126" s="35"/>
      <c r="K126" s="35"/>
      <c r="L126" s="35"/>
      <c r="M126" s="35"/>
      <c r="N126" s="35"/>
      <c r="O126" s="35"/>
      <c r="P126" s="36"/>
      <c r="Q126" s="14">
        <f>Y126</f>
        <v>40033.54861111111</v>
      </c>
      <c r="R126" s="16">
        <f>Q126-INT(Q126)</f>
        <v>0.5486111111094942</v>
      </c>
      <c r="S126" s="7">
        <f>T126-Q126</f>
        <v>2.8465277777795563</v>
      </c>
      <c r="T126" s="14">
        <f>Q128-S127</f>
        <v>40036.39513888889</v>
      </c>
      <c r="U126" s="17">
        <f>MROUND(T126-INT(T126)-0.01041669/2,0.01041669)</f>
        <v>0.38541752999999995</v>
      </c>
      <c r="V126" s="51">
        <f>T126-INT(T126)</f>
        <v>0.3951388888890506</v>
      </c>
      <c r="X126" s="55" t="s">
        <v>63</v>
      </c>
      <c r="Y126" s="56">
        <v>40033.54861111111</v>
      </c>
    </row>
    <row r="127" spans="2:26" ht="9" customHeight="1">
      <c r="B127" s="32">
        <f>$S126</f>
        <v>2.8465277777795563</v>
      </c>
      <c r="C127" s="27">
        <f>$S126</f>
        <v>2.8465277777795563</v>
      </c>
      <c r="D127" s="33">
        <f>$S126</f>
        <v>2.8465277777795563</v>
      </c>
      <c r="E127" s="34">
        <f>$S126</f>
        <v>2.8465277777795563</v>
      </c>
      <c r="F127" s="27">
        <f>$S126</f>
        <v>2.8465277777795563</v>
      </c>
      <c r="G127" s="33">
        <f>$S126</f>
        <v>2.8465277777795563</v>
      </c>
      <c r="H127" s="34">
        <f>$S126</f>
        <v>2.8465277777795563</v>
      </c>
      <c r="I127" s="27">
        <f>$S126</f>
        <v>2.8465277777795563</v>
      </c>
      <c r="J127" s="33">
        <f>$S126</f>
        <v>2.8465277777795563</v>
      </c>
      <c r="K127" s="34">
        <f>$S126</f>
        <v>2.8465277777795563</v>
      </c>
      <c r="L127" s="27">
        <f>$S126</f>
        <v>2.8465277777795563</v>
      </c>
      <c r="M127" s="33">
        <f>$S126</f>
        <v>2.8465277777795563</v>
      </c>
      <c r="N127" s="34">
        <f>$S126</f>
        <v>2.8465277777795563</v>
      </c>
      <c r="O127" s="27">
        <f>$S126</f>
        <v>2.8465277777795563</v>
      </c>
      <c r="P127" s="31">
        <f>$S126</f>
        <v>2.8465277777795563</v>
      </c>
      <c r="Q127" s="30">
        <f>Q126</f>
        <v>40033.54861111111</v>
      </c>
      <c r="R127" s="15"/>
      <c r="S127" s="8">
        <f>Z127</f>
        <v>0.021527777777777757</v>
      </c>
      <c r="T127" s="29">
        <f>T126</f>
        <v>40036.39513888889</v>
      </c>
      <c r="U127" s="50" t="str">
        <f t="shared" si="4"/>
        <v>71.4  </v>
      </c>
      <c r="V127" s="19" t="str">
        <f>CONCATENATE(ROUND(T126-39965,1),"  ")</f>
        <v>71.4  </v>
      </c>
      <c r="Z127" s="53">
        <v>0.021527777777777757</v>
      </c>
    </row>
    <row r="128" spans="2:25" ht="12.75">
      <c r="B128" s="37" t="str">
        <f>X128</f>
        <v>Boulder, Colo. </v>
      </c>
      <c r="C128" s="35"/>
      <c r="D128" s="35"/>
      <c r="E128" s="35"/>
      <c r="F128" s="35"/>
      <c r="G128" s="35"/>
      <c r="H128" s="35"/>
      <c r="I128" s="35"/>
      <c r="J128" s="35"/>
      <c r="K128" s="35"/>
      <c r="L128" s="35"/>
      <c r="M128" s="35"/>
      <c r="N128" s="35"/>
      <c r="O128" s="35"/>
      <c r="P128" s="36"/>
      <c r="Q128" s="14">
        <f>Y128</f>
        <v>40036.416666666664</v>
      </c>
      <c r="R128" s="16">
        <f>Q128-INT(Q128)</f>
        <v>0.41666666666424135</v>
      </c>
      <c r="S128" s="7">
        <f>T128-Q128</f>
        <v>1.0020833333328483</v>
      </c>
      <c r="T128" s="14">
        <f>Q130-S129</f>
        <v>40037.41875</v>
      </c>
      <c r="U128" s="17">
        <f>MROUND(T128-INT(T128)-0.01041669/2,0.01041669)</f>
        <v>0.41666759999999997</v>
      </c>
      <c r="V128" s="51">
        <f>T128-INT(T128)</f>
        <v>0.4187499999970896</v>
      </c>
      <c r="X128" s="55" t="s">
        <v>64</v>
      </c>
      <c r="Y128" s="56">
        <v>40036.416666666664</v>
      </c>
    </row>
    <row r="129" spans="2:26" ht="9" customHeight="1">
      <c r="B129" s="32">
        <f>$S128</f>
        <v>1.0020833333328483</v>
      </c>
      <c r="C129" s="27">
        <f>$S128</f>
        <v>1.0020833333328483</v>
      </c>
      <c r="D129" s="33">
        <f>$S128</f>
        <v>1.0020833333328483</v>
      </c>
      <c r="E129" s="34">
        <f>$S128</f>
        <v>1.0020833333328483</v>
      </c>
      <c r="F129" s="27">
        <f>$S128</f>
        <v>1.0020833333328483</v>
      </c>
      <c r="G129" s="33">
        <f>$S128</f>
        <v>1.0020833333328483</v>
      </c>
      <c r="H129" s="34">
        <f>$S128</f>
        <v>1.0020833333328483</v>
      </c>
      <c r="I129" s="27">
        <f>$S128</f>
        <v>1.0020833333328483</v>
      </c>
      <c r="J129" s="33">
        <f>$S128</f>
        <v>1.0020833333328483</v>
      </c>
      <c r="K129" s="34">
        <f>$S128</f>
        <v>1.0020833333328483</v>
      </c>
      <c r="L129" s="27">
        <f>$S128</f>
        <v>1.0020833333328483</v>
      </c>
      <c r="M129" s="33">
        <f>$S128</f>
        <v>1.0020833333328483</v>
      </c>
      <c r="N129" s="34">
        <f>$S128</f>
        <v>1.0020833333328483</v>
      </c>
      <c r="O129" s="27">
        <f>$S128</f>
        <v>1.0020833333328483</v>
      </c>
      <c r="P129" s="31">
        <f>$S128</f>
        <v>1.0020833333328483</v>
      </c>
      <c r="Q129" s="30">
        <f>Q128</f>
        <v>40036.416666666664</v>
      </c>
      <c r="R129" s="15"/>
      <c r="S129" s="8">
        <f>Z129</f>
        <v>0.06041666666666662</v>
      </c>
      <c r="T129" s="29">
        <f>T128</f>
        <v>40037.41875</v>
      </c>
      <c r="U129" s="50" t="str">
        <f t="shared" si="4"/>
        <v>72.4  </v>
      </c>
      <c r="V129" s="19" t="str">
        <f>CONCATENATE(ROUND(T128-39965,1),"  ")</f>
        <v>72.4  </v>
      </c>
      <c r="Z129" s="53">
        <v>0.06041666666666662</v>
      </c>
    </row>
    <row r="130" spans="2:25" ht="12.75">
      <c r="B130" s="37" t="str">
        <f>X130</f>
        <v>Cheyenne, Wyo. </v>
      </c>
      <c r="C130" s="35"/>
      <c r="D130" s="35"/>
      <c r="E130" s="35"/>
      <c r="F130" s="35"/>
      <c r="G130" s="35"/>
      <c r="H130" s="35"/>
      <c r="I130" s="35"/>
      <c r="J130" s="35"/>
      <c r="K130" s="35"/>
      <c r="L130" s="35"/>
      <c r="M130" s="35"/>
      <c r="N130" s="35"/>
      <c r="O130" s="35"/>
      <c r="P130" s="36"/>
      <c r="Q130" s="14">
        <f>Y130</f>
        <v>40037.479166666664</v>
      </c>
      <c r="R130" s="16">
        <f>Q130-INT(Q130)</f>
        <v>0.47916666666424135</v>
      </c>
      <c r="S130" s="7">
        <f>T130-Q130</f>
        <v>1.0263888888948713</v>
      </c>
      <c r="T130" s="14">
        <f>Q132-S131</f>
        <v>40038.50555555556</v>
      </c>
      <c r="U130" s="17">
        <f>MROUND(T130-INT(T130)-0.01041669/2,0.01041669)</f>
        <v>0.50000112</v>
      </c>
      <c r="V130" s="51">
        <f>T130-INT(T130)</f>
        <v>0.5055555555591127</v>
      </c>
      <c r="X130" s="55" t="s">
        <v>65</v>
      </c>
      <c r="Y130" s="56">
        <v>40037.479166666664</v>
      </c>
    </row>
    <row r="131" spans="2:26" ht="9" customHeight="1">
      <c r="B131" s="32">
        <f>$S130</f>
        <v>1.0263888888948713</v>
      </c>
      <c r="C131" s="27">
        <f>$S130</f>
        <v>1.0263888888948713</v>
      </c>
      <c r="D131" s="33">
        <f>$S130</f>
        <v>1.0263888888948713</v>
      </c>
      <c r="E131" s="34">
        <f>$S130</f>
        <v>1.0263888888948713</v>
      </c>
      <c r="F131" s="27">
        <f>$S130</f>
        <v>1.0263888888948713</v>
      </c>
      <c r="G131" s="33">
        <f>$S130</f>
        <v>1.0263888888948713</v>
      </c>
      <c r="H131" s="34">
        <f>$S130</f>
        <v>1.0263888888948713</v>
      </c>
      <c r="I131" s="27">
        <f>$S130</f>
        <v>1.0263888888948713</v>
      </c>
      <c r="J131" s="33">
        <f>$S130</f>
        <v>1.0263888888948713</v>
      </c>
      <c r="K131" s="34">
        <f>$S130</f>
        <v>1.0263888888948713</v>
      </c>
      <c r="L131" s="27">
        <f>$S130</f>
        <v>1.0263888888948713</v>
      </c>
      <c r="M131" s="33">
        <f>$S130</f>
        <v>1.0263888888948713</v>
      </c>
      <c r="N131" s="34">
        <f>$S130</f>
        <v>1.0263888888948713</v>
      </c>
      <c r="O131" s="27">
        <f>$S130</f>
        <v>1.0263888888948713</v>
      </c>
      <c r="P131" s="31">
        <f>$S130</f>
        <v>1.0263888888948713</v>
      </c>
      <c r="Q131" s="30">
        <f>Q130</f>
        <v>40037.479166666664</v>
      </c>
      <c r="R131" s="15"/>
      <c r="S131" s="8">
        <f>Z131</f>
        <v>0.10902777777777783</v>
      </c>
      <c r="T131" s="29">
        <f>T130</f>
        <v>40038.50555555556</v>
      </c>
      <c r="U131" s="50" t="str">
        <f t="shared" si="4"/>
        <v>73.5  </v>
      </c>
      <c r="V131" s="19" t="str">
        <f>CONCATENATE(ROUND(T130-39965,1),"  ")</f>
        <v>73.5  </v>
      </c>
      <c r="Z131" s="53">
        <v>0.10902777777777783</v>
      </c>
    </row>
    <row r="132" spans="2:25" ht="12.75">
      <c r="B132" s="37" t="str">
        <f>X132</f>
        <v>Casper, Wyo. </v>
      </c>
      <c r="C132" s="35"/>
      <c r="D132" s="35"/>
      <c r="E132" s="35"/>
      <c r="F132" s="35"/>
      <c r="G132" s="35"/>
      <c r="H132" s="35"/>
      <c r="I132" s="35"/>
      <c r="J132" s="35"/>
      <c r="K132" s="35"/>
      <c r="L132" s="35"/>
      <c r="M132" s="35"/>
      <c r="N132" s="35"/>
      <c r="O132" s="35"/>
      <c r="P132" s="36"/>
      <c r="Q132" s="14">
        <f>Y132</f>
        <v>40038.614583333336</v>
      </c>
      <c r="R132" s="16">
        <f>Q132-INT(Q132)</f>
        <v>0.6145833333357587</v>
      </c>
      <c r="S132" s="7">
        <f>T132-Q132</f>
        <v>0.0951388888861402</v>
      </c>
      <c r="T132" s="14">
        <f>Q134-S133</f>
        <v>40038.70972222222</v>
      </c>
      <c r="U132" s="17">
        <f>MROUND(T132-INT(T132)-0.01041669/2,0.01041669)</f>
        <v>0.70833492</v>
      </c>
      <c r="V132" s="51">
        <f>T132-INT(T132)</f>
        <v>0.7097222222218988</v>
      </c>
      <c r="X132" s="55" t="s">
        <v>66</v>
      </c>
      <c r="Y132" s="56">
        <v>40038.614583333336</v>
      </c>
    </row>
    <row r="133" spans="2:26" ht="9" customHeight="1">
      <c r="B133" s="32">
        <f>$S132</f>
        <v>0.0951388888861402</v>
      </c>
      <c r="C133" s="27">
        <f>$S132</f>
        <v>0.0951388888861402</v>
      </c>
      <c r="D133" s="33">
        <f>$S132</f>
        <v>0.0951388888861402</v>
      </c>
      <c r="E133" s="34">
        <f>$S132</f>
        <v>0.0951388888861402</v>
      </c>
      <c r="F133" s="27">
        <f>$S132</f>
        <v>0.0951388888861402</v>
      </c>
      <c r="G133" s="33">
        <f>$S132</f>
        <v>0.0951388888861402</v>
      </c>
      <c r="H133" s="34">
        <f>$S132</f>
        <v>0.0951388888861402</v>
      </c>
      <c r="I133" s="27">
        <f>$S132</f>
        <v>0.0951388888861402</v>
      </c>
      <c r="J133" s="33">
        <f>$S132</f>
        <v>0.0951388888861402</v>
      </c>
      <c r="K133" s="34">
        <f>$S132</f>
        <v>0.0951388888861402</v>
      </c>
      <c r="L133" s="27">
        <f>$S132</f>
        <v>0.0951388888861402</v>
      </c>
      <c r="M133" s="33">
        <f>$S132</f>
        <v>0.0951388888861402</v>
      </c>
      <c r="N133" s="34">
        <f>$S132</f>
        <v>0.0951388888861402</v>
      </c>
      <c r="O133" s="27">
        <f>$S132</f>
        <v>0.0951388888861402</v>
      </c>
      <c r="P133" s="31">
        <f>$S132</f>
        <v>0.0951388888861402</v>
      </c>
      <c r="Q133" s="30">
        <f>Q132</f>
        <v>40038.614583333336</v>
      </c>
      <c r="R133" s="15"/>
      <c r="S133" s="8">
        <f>Z133</f>
        <v>0.1652777777777778</v>
      </c>
      <c r="T133" s="29">
        <f>T132</f>
        <v>40038.70972222222</v>
      </c>
      <c r="U133" s="50" t="str">
        <f t="shared" si="4"/>
        <v>73.7  </v>
      </c>
      <c r="V133" s="19" t="str">
        <f>CONCATENATE(ROUND(T132-39965,1),"  ")</f>
        <v>73.7  </v>
      </c>
      <c r="Z133" s="53">
        <v>0.1652777777777778</v>
      </c>
    </row>
    <row r="134" spans="2:25" ht="12.75">
      <c r="B134" s="37" t="str">
        <f>X134</f>
        <v>Billings, Mont. </v>
      </c>
      <c r="C134" s="35"/>
      <c r="D134" s="35"/>
      <c r="E134" s="35"/>
      <c r="F134" s="35"/>
      <c r="G134" s="35"/>
      <c r="H134" s="35"/>
      <c r="I134" s="35"/>
      <c r="J134" s="35"/>
      <c r="K134" s="35"/>
      <c r="L134" s="35"/>
      <c r="M134" s="35"/>
      <c r="N134" s="35"/>
      <c r="O134" s="35"/>
      <c r="P134" s="36"/>
      <c r="Q134" s="14">
        <f>Y134</f>
        <v>40038.875</v>
      </c>
      <c r="R134" s="16">
        <f>Q134-INT(Q134)</f>
        <v>0.875</v>
      </c>
      <c r="S134" s="7">
        <f>T134-Q134</f>
        <v>0.5569444444481633</v>
      </c>
      <c r="T134" s="14">
        <f>Q136-S135</f>
        <v>40039.43194444445</v>
      </c>
      <c r="U134" s="17">
        <f>MROUND(T134-INT(T134)-0.01041669/2,0.01041669)</f>
        <v>0.42708429</v>
      </c>
      <c r="V134" s="51">
        <f>T134-INT(T134)</f>
        <v>0.43194444444816327</v>
      </c>
      <c r="X134" s="55" t="s">
        <v>67</v>
      </c>
      <c r="Y134" s="56">
        <v>40038.875</v>
      </c>
    </row>
    <row r="135" spans="2:26" ht="9" customHeight="1">
      <c r="B135" s="32">
        <f>$S134</f>
        <v>0.5569444444481633</v>
      </c>
      <c r="C135" s="27">
        <f>$S134</f>
        <v>0.5569444444481633</v>
      </c>
      <c r="D135" s="33">
        <f>$S134</f>
        <v>0.5569444444481633</v>
      </c>
      <c r="E135" s="34">
        <f>$S134</f>
        <v>0.5569444444481633</v>
      </c>
      <c r="F135" s="27">
        <f>$S134</f>
        <v>0.5569444444481633</v>
      </c>
      <c r="G135" s="33">
        <f>$S134</f>
        <v>0.5569444444481633</v>
      </c>
      <c r="H135" s="34">
        <f>$S134</f>
        <v>0.5569444444481633</v>
      </c>
      <c r="I135" s="27">
        <f>$S134</f>
        <v>0.5569444444481633</v>
      </c>
      <c r="J135" s="33">
        <f>$S134</f>
        <v>0.5569444444481633</v>
      </c>
      <c r="K135" s="34">
        <f>$S134</f>
        <v>0.5569444444481633</v>
      </c>
      <c r="L135" s="27">
        <f>$S134</f>
        <v>0.5569444444481633</v>
      </c>
      <c r="M135" s="33">
        <f>$S134</f>
        <v>0.5569444444481633</v>
      </c>
      <c r="N135" s="34">
        <f>$S134</f>
        <v>0.5569444444481633</v>
      </c>
      <c r="O135" s="27">
        <f>$S134</f>
        <v>0.5569444444481633</v>
      </c>
      <c r="P135" s="31">
        <f>$S134</f>
        <v>0.5569444444481633</v>
      </c>
      <c r="Q135" s="30">
        <f>Q134</f>
        <v>40038.875</v>
      </c>
      <c r="R135" s="15"/>
      <c r="S135" s="8">
        <f>Z135</f>
        <v>0.1513888888888889</v>
      </c>
      <c r="T135" s="29">
        <f>T134</f>
        <v>40039.43194444445</v>
      </c>
      <c r="U135" s="50" t="str">
        <f t="shared" si="4"/>
        <v>74.4  </v>
      </c>
      <c r="V135" s="19" t="str">
        <f>CONCATENATE(ROUND(T134-39965,1),"  ")</f>
        <v>74.4  </v>
      </c>
      <c r="Z135" s="53">
        <v>0.1513888888888889</v>
      </c>
    </row>
    <row r="136" spans="2:25" ht="12.75">
      <c r="B136" s="37" t="str">
        <f>X136</f>
        <v>Yellowstone National Park </v>
      </c>
      <c r="C136" s="35"/>
      <c r="D136" s="35"/>
      <c r="E136" s="35"/>
      <c r="F136" s="35"/>
      <c r="G136" s="35"/>
      <c r="H136" s="35"/>
      <c r="I136" s="35"/>
      <c r="J136" s="35"/>
      <c r="K136" s="35"/>
      <c r="L136" s="35"/>
      <c r="M136" s="35"/>
      <c r="N136" s="35"/>
      <c r="O136" s="35"/>
      <c r="P136" s="36"/>
      <c r="Q136" s="14">
        <f>Y136</f>
        <v>40039.583333333336</v>
      </c>
      <c r="R136" s="16">
        <f>Q136-INT(Q136)</f>
        <v>0.5833333333357587</v>
      </c>
      <c r="S136" s="7">
        <f>T136-Q136</f>
        <v>1.843749999992724</v>
      </c>
      <c r="T136" s="14">
        <f>Q138-S137</f>
        <v>40041.42708333333</v>
      </c>
      <c r="U136" s="17">
        <f>MROUND(T136-INT(T136)-0.01041669/2,0.01041669)</f>
        <v>0.41666759999999997</v>
      </c>
      <c r="V136" s="51">
        <f>T136-INT(T136)</f>
        <v>0.4270833333284827</v>
      </c>
      <c r="X136" s="55" t="s">
        <v>68</v>
      </c>
      <c r="Y136" s="56">
        <v>40039.583333333336</v>
      </c>
    </row>
    <row r="137" spans="2:26" ht="9" customHeight="1">
      <c r="B137" s="32">
        <f>$S136</f>
        <v>1.843749999992724</v>
      </c>
      <c r="C137" s="27">
        <f>$S136</f>
        <v>1.843749999992724</v>
      </c>
      <c r="D137" s="33">
        <f>$S136</f>
        <v>1.843749999992724</v>
      </c>
      <c r="E137" s="34">
        <f>$S136</f>
        <v>1.843749999992724</v>
      </c>
      <c r="F137" s="27">
        <f>$S136</f>
        <v>1.843749999992724</v>
      </c>
      <c r="G137" s="33">
        <f>$S136</f>
        <v>1.843749999992724</v>
      </c>
      <c r="H137" s="34">
        <f>$S136</f>
        <v>1.843749999992724</v>
      </c>
      <c r="I137" s="27">
        <f>$S136</f>
        <v>1.843749999992724</v>
      </c>
      <c r="J137" s="33">
        <f>$S136</f>
        <v>1.843749999992724</v>
      </c>
      <c r="K137" s="34">
        <f>$S136</f>
        <v>1.843749999992724</v>
      </c>
      <c r="L137" s="27">
        <f>$S136</f>
        <v>1.843749999992724</v>
      </c>
      <c r="M137" s="33">
        <f>$S136</f>
        <v>1.843749999992724</v>
      </c>
      <c r="N137" s="34">
        <f>$S136</f>
        <v>1.843749999992724</v>
      </c>
      <c r="O137" s="27">
        <f>$S136</f>
        <v>1.843749999992724</v>
      </c>
      <c r="P137" s="31">
        <f>$S136</f>
        <v>1.843749999992724</v>
      </c>
      <c r="Q137" s="30">
        <f>Q136</f>
        <v>40039.583333333336</v>
      </c>
      <c r="R137" s="15"/>
      <c r="S137" s="8">
        <f>Z137</f>
        <v>0.11458333333333331</v>
      </c>
      <c r="T137" s="29">
        <f>T136</f>
        <v>40041.42708333333</v>
      </c>
      <c r="U137" s="50" t="str">
        <f t="shared" si="4"/>
        <v>76.4  </v>
      </c>
      <c r="V137" s="19" t="str">
        <f>CONCATENATE(ROUND(T136-39965,1),"  ")</f>
        <v>76.4  </v>
      </c>
      <c r="Z137" s="53">
        <v>0.11458333333333331</v>
      </c>
    </row>
    <row r="138" spans="2:25" ht="12.75">
      <c r="B138" s="37" t="str">
        <f>X138</f>
        <v>Idaho Falls, Idaho </v>
      </c>
      <c r="C138" s="35"/>
      <c r="D138" s="35"/>
      <c r="E138" s="35"/>
      <c r="F138" s="35"/>
      <c r="G138" s="35"/>
      <c r="H138" s="35"/>
      <c r="I138" s="35"/>
      <c r="J138" s="35"/>
      <c r="K138" s="35"/>
      <c r="L138" s="35"/>
      <c r="M138" s="35"/>
      <c r="N138" s="35"/>
      <c r="O138" s="35"/>
      <c r="P138" s="36"/>
      <c r="Q138" s="14">
        <f>Y138</f>
        <v>40041.541666666664</v>
      </c>
      <c r="R138" s="16">
        <f>Q138-INT(Q138)</f>
        <v>0.5416666666642413</v>
      </c>
      <c r="S138" s="7">
        <f>T138-Q138</f>
        <v>0.09305555555329192</v>
      </c>
      <c r="T138" s="14">
        <f>Q140-S139</f>
        <v>40041.63472222222</v>
      </c>
      <c r="U138" s="17">
        <f>MROUND(T138-INT(T138)-0.01041669/2,0.01041669)</f>
        <v>0.6250013999999999</v>
      </c>
      <c r="V138" s="51">
        <f>T138-INT(T138)</f>
        <v>0.6347222222175333</v>
      </c>
      <c r="X138" s="55" t="s">
        <v>69</v>
      </c>
      <c r="Y138" s="56">
        <v>40041.541666666664</v>
      </c>
    </row>
    <row r="139" spans="2:26" ht="9" customHeight="1">
      <c r="B139" s="32">
        <f>$S138</f>
        <v>0.09305555555329192</v>
      </c>
      <c r="C139" s="27">
        <f>$S138</f>
        <v>0.09305555555329192</v>
      </c>
      <c r="D139" s="33">
        <f>$S138</f>
        <v>0.09305555555329192</v>
      </c>
      <c r="E139" s="34">
        <f>$S138</f>
        <v>0.09305555555329192</v>
      </c>
      <c r="F139" s="27">
        <f>$S138</f>
        <v>0.09305555555329192</v>
      </c>
      <c r="G139" s="33">
        <f>$S138</f>
        <v>0.09305555555329192</v>
      </c>
      <c r="H139" s="34">
        <f>$S138</f>
        <v>0.09305555555329192</v>
      </c>
      <c r="I139" s="27">
        <f>$S138</f>
        <v>0.09305555555329192</v>
      </c>
      <c r="J139" s="33">
        <f>$S138</f>
        <v>0.09305555555329192</v>
      </c>
      <c r="K139" s="34">
        <f>$S138</f>
        <v>0.09305555555329192</v>
      </c>
      <c r="L139" s="27">
        <f>$S138</f>
        <v>0.09305555555329192</v>
      </c>
      <c r="M139" s="33">
        <f>$S138</f>
        <v>0.09305555555329192</v>
      </c>
      <c r="N139" s="34">
        <f>$S138</f>
        <v>0.09305555555329192</v>
      </c>
      <c r="O139" s="27">
        <f>$S138</f>
        <v>0.09305555555329192</v>
      </c>
      <c r="P139" s="31">
        <f>$S138</f>
        <v>0.09305555555329192</v>
      </c>
      <c r="Q139" s="30">
        <f>Q138</f>
        <v>40041.541666666664</v>
      </c>
      <c r="R139" s="15"/>
      <c r="S139" s="8">
        <f>Z139</f>
        <v>0.15694444444444444</v>
      </c>
      <c r="T139" s="29">
        <f>T138</f>
        <v>40041.63472222222</v>
      </c>
      <c r="U139" s="50" t="str">
        <f t="shared" si="4"/>
        <v>76.6  </v>
      </c>
      <c r="V139" s="19" t="str">
        <f>CONCATENATE(ROUND(T138-39965,1),"  ")</f>
        <v>76.6  </v>
      </c>
      <c r="Z139" s="53">
        <v>0.15694444444444444</v>
      </c>
    </row>
    <row r="140" spans="2:25" ht="12.75">
      <c r="B140" s="37" t="str">
        <f>X140</f>
        <v>Wasatch-Cache Nat'l Forest </v>
      </c>
      <c r="C140" s="35"/>
      <c r="D140" s="35"/>
      <c r="E140" s="35"/>
      <c r="F140" s="35"/>
      <c r="G140" s="35"/>
      <c r="H140" s="35"/>
      <c r="I140" s="35"/>
      <c r="J140" s="35"/>
      <c r="K140" s="35"/>
      <c r="L140" s="35"/>
      <c r="M140" s="35"/>
      <c r="N140" s="35"/>
      <c r="O140" s="35"/>
      <c r="P140" s="36"/>
      <c r="Q140" s="14">
        <f>Y140</f>
        <v>40041.791666666664</v>
      </c>
      <c r="R140" s="16">
        <f>Q140-INT(Q140)</f>
        <v>0.7916666666642413</v>
      </c>
      <c r="S140" s="7">
        <f>T140-Q140</f>
        <v>0.6750000000029104</v>
      </c>
      <c r="T140" s="14">
        <f>Q142-S141</f>
        <v>40042.46666666667</v>
      </c>
      <c r="U140" s="17">
        <f>MROUND(T140-INT(T140)-0.01041669/2,0.01041669)</f>
        <v>0.45833435999999994</v>
      </c>
      <c r="V140" s="51">
        <f>T140-INT(T140)</f>
        <v>0.46666666666715173</v>
      </c>
      <c r="X140" s="55" t="s">
        <v>92</v>
      </c>
      <c r="Y140" s="56">
        <v>40041.791666666664</v>
      </c>
    </row>
    <row r="141" spans="2:26" ht="9" customHeight="1">
      <c r="B141" s="32">
        <f>$S140</f>
        <v>0.6750000000029104</v>
      </c>
      <c r="C141" s="27">
        <f>$S140</f>
        <v>0.6750000000029104</v>
      </c>
      <c r="D141" s="33">
        <f>$S140</f>
        <v>0.6750000000029104</v>
      </c>
      <c r="E141" s="34">
        <f>$S140</f>
        <v>0.6750000000029104</v>
      </c>
      <c r="F141" s="27">
        <f>$S140</f>
        <v>0.6750000000029104</v>
      </c>
      <c r="G141" s="33">
        <f>$S140</f>
        <v>0.6750000000029104</v>
      </c>
      <c r="H141" s="34">
        <f>$S140</f>
        <v>0.6750000000029104</v>
      </c>
      <c r="I141" s="27">
        <f>$S140</f>
        <v>0.6750000000029104</v>
      </c>
      <c r="J141" s="33">
        <f>$S140</f>
        <v>0.6750000000029104</v>
      </c>
      <c r="K141" s="34">
        <f>$S140</f>
        <v>0.6750000000029104</v>
      </c>
      <c r="L141" s="27">
        <f>$S140</f>
        <v>0.6750000000029104</v>
      </c>
      <c r="M141" s="33">
        <f>$S140</f>
        <v>0.6750000000029104</v>
      </c>
      <c r="N141" s="34">
        <f>$S140</f>
        <v>0.6750000000029104</v>
      </c>
      <c r="O141" s="27">
        <f>$S140</f>
        <v>0.6750000000029104</v>
      </c>
      <c r="P141" s="31">
        <f>$S140</f>
        <v>0.6750000000029104</v>
      </c>
      <c r="Q141" s="30">
        <f>Q140</f>
        <v>40041.791666666664</v>
      </c>
      <c r="R141" s="15"/>
      <c r="S141" s="8">
        <f>Z141</f>
        <v>0.03333333333333333</v>
      </c>
      <c r="T141" s="29">
        <f>T140</f>
        <v>40042.46666666667</v>
      </c>
      <c r="U141" s="50" t="str">
        <f t="shared" si="4"/>
        <v>77.5  </v>
      </c>
      <c r="V141" s="19" t="str">
        <f>CONCATENATE(ROUND(T140-39965,1),"  ")</f>
        <v>77.5  </v>
      </c>
      <c r="Z141" s="53">
        <v>0.03333333333333333</v>
      </c>
    </row>
    <row r="142" spans="2:25" ht="12.75">
      <c r="B142" s="37" t="str">
        <f>X142</f>
        <v>Salt Lake City, Utah </v>
      </c>
      <c r="C142" s="35"/>
      <c r="D142" s="35"/>
      <c r="E142" s="35"/>
      <c r="F142" s="35"/>
      <c r="G142" s="35"/>
      <c r="H142" s="35"/>
      <c r="I142" s="35"/>
      <c r="J142" s="35"/>
      <c r="K142" s="35"/>
      <c r="L142" s="35"/>
      <c r="M142" s="35"/>
      <c r="N142" s="35"/>
      <c r="O142" s="35"/>
      <c r="P142" s="36"/>
      <c r="Q142" s="14">
        <f>Y142</f>
        <v>40042.5</v>
      </c>
      <c r="R142" s="16">
        <f>Q142-INT(Q142)</f>
        <v>0.5</v>
      </c>
      <c r="S142" s="7">
        <f>T142-Q142</f>
        <v>0.09097222222044365</v>
      </c>
      <c r="T142" s="14">
        <f>Q144-S143</f>
        <v>40042.59097222222</v>
      </c>
      <c r="U142" s="17">
        <f>MROUND(T142-INT(T142)-0.01041669/2,0.01041669)</f>
        <v>0.5833346399999999</v>
      </c>
      <c r="V142" s="51">
        <f>T142-INT(T142)</f>
        <v>0.5909722222204437</v>
      </c>
      <c r="X142" s="55" t="s">
        <v>70</v>
      </c>
      <c r="Y142" s="56">
        <v>40042.5</v>
      </c>
    </row>
    <row r="143" spans="2:26" ht="9" customHeight="1">
      <c r="B143" s="32">
        <f>$S142</f>
        <v>0.09097222222044365</v>
      </c>
      <c r="C143" s="27">
        <f>$S142</f>
        <v>0.09097222222044365</v>
      </c>
      <c r="D143" s="33">
        <f>$S142</f>
        <v>0.09097222222044365</v>
      </c>
      <c r="E143" s="34">
        <f>$S142</f>
        <v>0.09097222222044365</v>
      </c>
      <c r="F143" s="27">
        <f>$S142</f>
        <v>0.09097222222044365</v>
      </c>
      <c r="G143" s="33">
        <f>$S142</f>
        <v>0.09097222222044365</v>
      </c>
      <c r="H143" s="34">
        <f>$S142</f>
        <v>0.09097222222044365</v>
      </c>
      <c r="I143" s="27">
        <f>$S142</f>
        <v>0.09097222222044365</v>
      </c>
      <c r="J143" s="33">
        <f>$S142</f>
        <v>0.09097222222044365</v>
      </c>
      <c r="K143" s="34">
        <f>$S142</f>
        <v>0.09097222222044365</v>
      </c>
      <c r="L143" s="27">
        <f>$S142</f>
        <v>0.09097222222044365</v>
      </c>
      <c r="M143" s="33">
        <f>$S142</f>
        <v>0.09097222222044365</v>
      </c>
      <c r="N143" s="34">
        <f>$S142</f>
        <v>0.09097222222044365</v>
      </c>
      <c r="O143" s="27">
        <f>$S142</f>
        <v>0.09097222222044365</v>
      </c>
      <c r="P143" s="31">
        <f>$S142</f>
        <v>0.09097222222044365</v>
      </c>
      <c r="Q143" s="30">
        <f>Q142</f>
        <v>40042.5</v>
      </c>
      <c r="R143" s="15"/>
      <c r="S143" s="8">
        <f>Z143</f>
        <v>0.20069444444444443</v>
      </c>
      <c r="T143" s="29">
        <f>T142</f>
        <v>40042.59097222222</v>
      </c>
      <c r="U143" s="50" t="str">
        <f t="shared" si="4"/>
        <v>77.6  </v>
      </c>
      <c r="V143" s="19" t="str">
        <f>CONCATENATE(ROUND(T142-39965,1),"  ")</f>
        <v>77.6  </v>
      </c>
      <c r="Z143" s="53">
        <v>0.20069444444444443</v>
      </c>
    </row>
    <row r="144" spans="2:25" ht="12.75">
      <c r="B144" s="37" t="str">
        <f>X144</f>
        <v>Bryce Canyon</v>
      </c>
      <c r="C144" s="35"/>
      <c r="D144" s="35"/>
      <c r="E144" s="35"/>
      <c r="F144" s="35"/>
      <c r="G144" s="35"/>
      <c r="H144" s="35"/>
      <c r="I144" s="35"/>
      <c r="J144" s="35"/>
      <c r="K144" s="35"/>
      <c r="L144" s="35"/>
      <c r="M144" s="35"/>
      <c r="N144" s="35"/>
      <c r="O144" s="35"/>
      <c r="P144" s="36"/>
      <c r="Q144" s="14">
        <f>Y144</f>
        <v>40042.791666666664</v>
      </c>
      <c r="R144" s="16">
        <f>Q144-INT(Q144)</f>
        <v>0.7916666666642413</v>
      </c>
      <c r="S144" s="7">
        <f>T144-Q144</f>
        <v>0.7138888888948713</v>
      </c>
      <c r="T144" s="14">
        <f>Q146-S145</f>
        <v>40043.50555555556</v>
      </c>
      <c r="U144" s="17">
        <f>MROUND(T144-INT(T144)-0.01041669/2,0.01041669)</f>
        <v>0.50000112</v>
      </c>
      <c r="V144" s="51">
        <f>T144-INT(T144)</f>
        <v>0.5055555555591127</v>
      </c>
      <c r="X144" s="55" t="s">
        <v>88</v>
      </c>
      <c r="Y144" s="56">
        <v>40042.791666666664</v>
      </c>
    </row>
    <row r="145" spans="2:26" ht="9" customHeight="1">
      <c r="B145" s="32">
        <f>$S144</f>
        <v>0.7138888888948713</v>
      </c>
      <c r="C145" s="27">
        <f>$S144</f>
        <v>0.7138888888948713</v>
      </c>
      <c r="D145" s="33">
        <f>$S144</f>
        <v>0.7138888888948713</v>
      </c>
      <c r="E145" s="34">
        <f>$S144</f>
        <v>0.7138888888948713</v>
      </c>
      <c r="F145" s="27">
        <f>$S144</f>
        <v>0.7138888888948713</v>
      </c>
      <c r="G145" s="33">
        <f>$S144</f>
        <v>0.7138888888948713</v>
      </c>
      <c r="H145" s="34">
        <f>$S144</f>
        <v>0.7138888888948713</v>
      </c>
      <c r="I145" s="27">
        <f>$S144</f>
        <v>0.7138888888948713</v>
      </c>
      <c r="J145" s="33">
        <f>$S144</f>
        <v>0.7138888888948713</v>
      </c>
      <c r="K145" s="34">
        <f>$S144</f>
        <v>0.7138888888948713</v>
      </c>
      <c r="L145" s="27">
        <f>$S144</f>
        <v>0.7138888888948713</v>
      </c>
      <c r="M145" s="33">
        <f>$S144</f>
        <v>0.7138888888948713</v>
      </c>
      <c r="N145" s="34">
        <f>$S144</f>
        <v>0.7138888888948713</v>
      </c>
      <c r="O145" s="27">
        <f>$S144</f>
        <v>0.7138888888948713</v>
      </c>
      <c r="P145" s="31">
        <f>$S144</f>
        <v>0.7138888888948713</v>
      </c>
      <c r="Q145" s="30">
        <f>Q144</f>
        <v>40042.791666666664</v>
      </c>
      <c r="R145" s="15"/>
      <c r="S145" s="8">
        <f>Z145</f>
        <v>0.08819444444444445</v>
      </c>
      <c r="T145" s="29">
        <f>T144</f>
        <v>40043.50555555556</v>
      </c>
      <c r="U145" s="50" t="str">
        <f t="shared" si="4"/>
        <v>78.5  </v>
      </c>
      <c r="V145" s="19" t="str">
        <f>CONCATENATE(ROUND(T144-39965,1),"  ")</f>
        <v>78.5  </v>
      </c>
      <c r="Z145" s="53">
        <v>0.08819444444444445</v>
      </c>
    </row>
    <row r="146" spans="2:25" ht="12.75">
      <c r="B146" s="37" t="str">
        <f>X146</f>
        <v>Zion Canyon</v>
      </c>
      <c r="C146" s="35"/>
      <c r="D146" s="35"/>
      <c r="E146" s="35"/>
      <c r="F146" s="35"/>
      <c r="G146" s="35"/>
      <c r="H146" s="35"/>
      <c r="I146" s="35"/>
      <c r="J146" s="35"/>
      <c r="K146" s="35"/>
      <c r="L146" s="35"/>
      <c r="M146" s="35"/>
      <c r="N146" s="35"/>
      <c r="O146" s="35"/>
      <c r="P146" s="36"/>
      <c r="Q146" s="14">
        <f>Y146</f>
        <v>40043.59375</v>
      </c>
      <c r="R146" s="16">
        <f>Q146-INT(Q146)</f>
        <v>0.59375</v>
      </c>
      <c r="S146" s="7">
        <f>T146-Q146</f>
        <v>0.8250000000043656</v>
      </c>
      <c r="T146" s="14">
        <f>Q148-S147</f>
        <v>40044.418750000004</v>
      </c>
      <c r="U146" s="17">
        <f>MROUND(T146-INT(T146)-0.01041669/2,0.01041669)</f>
        <v>0.41666759999999997</v>
      </c>
      <c r="V146" s="51">
        <f>T146-INT(T146)</f>
        <v>0.4187500000043656</v>
      </c>
      <c r="X146" s="55" t="s">
        <v>89</v>
      </c>
      <c r="Y146" s="56">
        <v>40043.59375</v>
      </c>
    </row>
    <row r="147" spans="2:26" ht="9" customHeight="1">
      <c r="B147" s="32">
        <f>$S146</f>
        <v>0.8250000000043656</v>
      </c>
      <c r="C147" s="27">
        <f>$S146</f>
        <v>0.8250000000043656</v>
      </c>
      <c r="D147" s="33">
        <f>$S146</f>
        <v>0.8250000000043656</v>
      </c>
      <c r="E147" s="34">
        <f>$S146</f>
        <v>0.8250000000043656</v>
      </c>
      <c r="F147" s="27">
        <f>$S146</f>
        <v>0.8250000000043656</v>
      </c>
      <c r="G147" s="33">
        <f>$S146</f>
        <v>0.8250000000043656</v>
      </c>
      <c r="H147" s="34">
        <f>$S146</f>
        <v>0.8250000000043656</v>
      </c>
      <c r="I147" s="27">
        <f>$S146</f>
        <v>0.8250000000043656</v>
      </c>
      <c r="J147" s="33">
        <f>$S146</f>
        <v>0.8250000000043656</v>
      </c>
      <c r="K147" s="34">
        <f>$S146</f>
        <v>0.8250000000043656</v>
      </c>
      <c r="L147" s="27">
        <f>$S146</f>
        <v>0.8250000000043656</v>
      </c>
      <c r="M147" s="33">
        <f>$S146</f>
        <v>0.8250000000043656</v>
      </c>
      <c r="N147" s="34">
        <f>$S146</f>
        <v>0.8250000000043656</v>
      </c>
      <c r="O147" s="27">
        <f>$S146</f>
        <v>0.8250000000043656</v>
      </c>
      <c r="P147" s="31">
        <f>$S146</f>
        <v>0.8250000000043656</v>
      </c>
      <c r="Q147" s="30">
        <f>Q146</f>
        <v>40043.59375</v>
      </c>
      <c r="R147" s="15"/>
      <c r="S147" s="8">
        <f>Z147</f>
        <v>0.16458333333333333</v>
      </c>
      <c r="T147" s="29">
        <f>T146</f>
        <v>40044.418750000004</v>
      </c>
      <c r="U147" s="50" t="str">
        <f t="shared" si="4"/>
        <v>79.4  </v>
      </c>
      <c r="V147" s="19" t="str">
        <f>CONCATENATE(ROUND(T146-39965,1),"  ")</f>
        <v>79.4  </v>
      </c>
      <c r="Z147" s="53">
        <v>0.16458333333333333</v>
      </c>
    </row>
    <row r="148" spans="2:25" ht="12.75">
      <c r="B148" s="37" t="str">
        <f>X148</f>
        <v>Grand Canyon</v>
      </c>
      <c r="C148" s="35"/>
      <c r="D148" s="35"/>
      <c r="E148" s="35"/>
      <c r="F148" s="35"/>
      <c r="G148" s="35"/>
      <c r="H148" s="35"/>
      <c r="I148" s="35"/>
      <c r="J148" s="35"/>
      <c r="K148" s="35"/>
      <c r="L148" s="35"/>
      <c r="M148" s="35"/>
      <c r="N148" s="35"/>
      <c r="O148" s="35"/>
      <c r="P148" s="36"/>
      <c r="Q148" s="14">
        <f>Y148</f>
        <v>40044.583333333336</v>
      </c>
      <c r="R148" s="16">
        <f>Q148-INT(Q148)</f>
        <v>0.5833333333357587</v>
      </c>
      <c r="S148" s="7">
        <f>T148-Q148</f>
        <v>0.5090277777781012</v>
      </c>
      <c r="T148" s="14">
        <f>Q150-S149</f>
        <v>40045.092361111114</v>
      </c>
      <c r="U148" s="17">
        <f>MROUND(T148-INT(T148)-0.01041669/2,0.01041669)</f>
        <v>0.08333352</v>
      </c>
      <c r="V148" s="51">
        <f>T148-INT(T148)</f>
        <v>0.0923611111138598</v>
      </c>
      <c r="X148" s="55" t="s">
        <v>90</v>
      </c>
      <c r="Y148" s="56">
        <v>40044.583333333336</v>
      </c>
    </row>
    <row r="149" spans="2:26" ht="9" customHeight="1">
      <c r="B149" s="32">
        <f>$S148</f>
        <v>0.5090277777781012</v>
      </c>
      <c r="C149" s="27">
        <f>$S148</f>
        <v>0.5090277777781012</v>
      </c>
      <c r="D149" s="33">
        <f>$S148</f>
        <v>0.5090277777781012</v>
      </c>
      <c r="E149" s="34">
        <f>$S148</f>
        <v>0.5090277777781012</v>
      </c>
      <c r="F149" s="27">
        <f>$S148</f>
        <v>0.5090277777781012</v>
      </c>
      <c r="G149" s="33">
        <f>$S148</f>
        <v>0.5090277777781012</v>
      </c>
      <c r="H149" s="34">
        <f>$S148</f>
        <v>0.5090277777781012</v>
      </c>
      <c r="I149" s="27">
        <f>$S148</f>
        <v>0.5090277777781012</v>
      </c>
      <c r="J149" s="33">
        <f>$S148</f>
        <v>0.5090277777781012</v>
      </c>
      <c r="K149" s="34">
        <f>$S148</f>
        <v>0.5090277777781012</v>
      </c>
      <c r="L149" s="27">
        <f>$S148</f>
        <v>0.5090277777781012</v>
      </c>
      <c r="M149" s="33">
        <f>$S148</f>
        <v>0.5090277777781012</v>
      </c>
      <c r="N149" s="34">
        <f>$S148</f>
        <v>0.5090277777781012</v>
      </c>
      <c r="O149" s="27">
        <f>$S148</f>
        <v>0.5090277777781012</v>
      </c>
      <c r="P149" s="31">
        <f>$S148</f>
        <v>0.5090277777781012</v>
      </c>
      <c r="Q149" s="30">
        <f>Q148</f>
        <v>40044.583333333336</v>
      </c>
      <c r="R149" s="15"/>
      <c r="S149" s="8">
        <f>Z149</f>
        <v>0.22013888888888888</v>
      </c>
      <c r="T149" s="29">
        <f>T148</f>
        <v>40045.092361111114</v>
      </c>
      <c r="U149" s="50" t="str">
        <f t="shared" si="4"/>
        <v>80.1  </v>
      </c>
      <c r="V149" s="19" t="str">
        <f>CONCATENATE(ROUND(T148-39965,1),"  ")</f>
        <v>80.1  </v>
      </c>
      <c r="Z149" s="53">
        <v>0.22013888888888888</v>
      </c>
    </row>
    <row r="150" spans="2:25" ht="12.75">
      <c r="B150" s="37" t="str">
        <f>X150</f>
        <v>Las Vegas, Nev. </v>
      </c>
      <c r="C150" s="35"/>
      <c r="D150" s="35"/>
      <c r="E150" s="35"/>
      <c r="F150" s="35"/>
      <c r="G150" s="35"/>
      <c r="H150" s="35"/>
      <c r="I150" s="35"/>
      <c r="J150" s="35"/>
      <c r="K150" s="35"/>
      <c r="L150" s="35"/>
      <c r="M150" s="35"/>
      <c r="N150" s="35"/>
      <c r="O150" s="35"/>
      <c r="P150" s="36"/>
      <c r="Q150" s="14">
        <f>Y150</f>
        <v>40045.3125</v>
      </c>
      <c r="R150" s="16">
        <f>Q150-INT(Q150)</f>
        <v>0.3125</v>
      </c>
      <c r="S150" s="7">
        <f>T150-Q150</f>
        <v>2.0673611111124046</v>
      </c>
      <c r="T150" s="14">
        <f>Q152-S151</f>
        <v>40047.37986111111</v>
      </c>
      <c r="U150" s="17">
        <f>MROUND(T150-INT(T150)-0.01041669/2,0.01041669)</f>
        <v>0.37500084</v>
      </c>
      <c r="V150" s="51">
        <f>T150-INT(T150)</f>
        <v>0.3798611111124046</v>
      </c>
      <c r="X150" s="55" t="s">
        <v>71</v>
      </c>
      <c r="Y150" s="56">
        <v>40045.3125</v>
      </c>
    </row>
    <row r="151" spans="2:26" ht="9" customHeight="1">
      <c r="B151" s="32">
        <f>$S150</f>
        <v>2.0673611111124046</v>
      </c>
      <c r="C151" s="27">
        <f>$S150</f>
        <v>2.0673611111124046</v>
      </c>
      <c r="D151" s="33">
        <f>$S150</f>
        <v>2.0673611111124046</v>
      </c>
      <c r="E151" s="34">
        <f>$S150</f>
        <v>2.0673611111124046</v>
      </c>
      <c r="F151" s="27">
        <f>$S150</f>
        <v>2.0673611111124046</v>
      </c>
      <c r="G151" s="33">
        <f>$S150</f>
        <v>2.0673611111124046</v>
      </c>
      <c r="H151" s="34">
        <f>$S150</f>
        <v>2.0673611111124046</v>
      </c>
      <c r="I151" s="27">
        <f>$S150</f>
        <v>2.0673611111124046</v>
      </c>
      <c r="J151" s="33">
        <f>$S150</f>
        <v>2.0673611111124046</v>
      </c>
      <c r="K151" s="34">
        <f>$S150</f>
        <v>2.0673611111124046</v>
      </c>
      <c r="L151" s="27">
        <f>$S150</f>
        <v>2.0673611111124046</v>
      </c>
      <c r="M151" s="33">
        <f>$S150</f>
        <v>2.0673611111124046</v>
      </c>
      <c r="N151" s="34">
        <f>$S150</f>
        <v>2.0673611111124046</v>
      </c>
      <c r="O151" s="27">
        <f>$S150</f>
        <v>2.0673611111124046</v>
      </c>
      <c r="P151" s="31">
        <f>$S150</f>
        <v>2.0673611111124046</v>
      </c>
      <c r="Q151" s="30">
        <f>Q150</f>
        <v>40045.3125</v>
      </c>
      <c r="R151" s="15"/>
      <c r="S151" s="8">
        <f>Z151</f>
        <v>0.12013888888888896</v>
      </c>
      <c r="T151" s="29">
        <f>T150</f>
        <v>40047.37986111111</v>
      </c>
      <c r="U151" s="50" t="str">
        <f t="shared" si="4"/>
        <v>82.4  </v>
      </c>
      <c r="V151" s="19" t="str">
        <f>CONCATENATE(ROUND(T150-39965,1),"  ")</f>
        <v>82.4  </v>
      </c>
      <c r="Z151" s="53">
        <v>0.12013888888888896</v>
      </c>
    </row>
    <row r="152" spans="2:25" ht="12.75">
      <c r="B152" s="37" t="str">
        <f>X152</f>
        <v>Death Valley Nat'l Park, Calif. </v>
      </c>
      <c r="C152" s="35"/>
      <c r="D152" s="35"/>
      <c r="E152" s="35"/>
      <c r="F152" s="35"/>
      <c r="G152" s="35"/>
      <c r="H152" s="35"/>
      <c r="I152" s="35"/>
      <c r="J152" s="35"/>
      <c r="K152" s="35"/>
      <c r="L152" s="35"/>
      <c r="M152" s="35"/>
      <c r="N152" s="35"/>
      <c r="O152" s="35"/>
      <c r="P152" s="36"/>
      <c r="Q152" s="14">
        <f>Y152</f>
        <v>40047.5</v>
      </c>
      <c r="R152" s="16">
        <f>Q152-INT(Q152)</f>
        <v>0.5</v>
      </c>
      <c r="S152" s="7">
        <f>T152-Q152</f>
        <v>0.21388888888759539</v>
      </c>
      <c r="T152" s="14">
        <f>Q154-S153</f>
        <v>40047.71388888889</v>
      </c>
      <c r="U152" s="17">
        <f>MROUND(T152-INT(T152)-0.01041669/2,0.01041669)</f>
        <v>0.70833492</v>
      </c>
      <c r="V152" s="51">
        <f>T152-INT(T152)</f>
        <v>0.7138888888875954</v>
      </c>
      <c r="X152" s="55" t="s">
        <v>91</v>
      </c>
      <c r="Y152" s="56">
        <v>40047.5</v>
      </c>
    </row>
    <row r="153" spans="2:26" ht="9" customHeight="1">
      <c r="B153" s="32">
        <f>$S152</f>
        <v>0.21388888888759539</v>
      </c>
      <c r="C153" s="27">
        <f>$S152</f>
        <v>0.21388888888759539</v>
      </c>
      <c r="D153" s="33">
        <f>$S152</f>
        <v>0.21388888888759539</v>
      </c>
      <c r="E153" s="34">
        <f>$S152</f>
        <v>0.21388888888759539</v>
      </c>
      <c r="F153" s="27">
        <f>$S152</f>
        <v>0.21388888888759539</v>
      </c>
      <c r="G153" s="33">
        <f>$S152</f>
        <v>0.21388888888759539</v>
      </c>
      <c r="H153" s="34">
        <f>$S152</f>
        <v>0.21388888888759539</v>
      </c>
      <c r="I153" s="27">
        <f>$S152</f>
        <v>0.21388888888759539</v>
      </c>
      <c r="J153" s="33">
        <f>$S152</f>
        <v>0.21388888888759539</v>
      </c>
      <c r="K153" s="34">
        <f>$S152</f>
        <v>0.21388888888759539</v>
      </c>
      <c r="L153" s="27">
        <f>$S152</f>
        <v>0.21388888888759539</v>
      </c>
      <c r="M153" s="33">
        <f>$S152</f>
        <v>0.21388888888759539</v>
      </c>
      <c r="N153" s="34">
        <f>$S152</f>
        <v>0.21388888888759539</v>
      </c>
      <c r="O153" s="27">
        <f>$S152</f>
        <v>0.21388888888759539</v>
      </c>
      <c r="P153" s="31">
        <f>$S152</f>
        <v>0.21388888888759539</v>
      </c>
      <c r="Q153" s="30">
        <f>Q152</f>
        <v>40047.5</v>
      </c>
      <c r="R153" s="15"/>
      <c r="S153" s="8">
        <f>Z153</f>
        <v>0.22361111111111104</v>
      </c>
      <c r="T153" s="29">
        <f>T152</f>
        <v>40047.71388888889</v>
      </c>
      <c r="U153" s="50" t="str">
        <f t="shared" si="4"/>
        <v>82.7  </v>
      </c>
      <c r="V153" s="19" t="str">
        <f>CONCATENATE(ROUND(T152-39965,1),"  ")</f>
        <v>82.7  </v>
      </c>
      <c r="Z153" s="53">
        <v>0.22361111111111104</v>
      </c>
    </row>
    <row r="154" spans="2:25" ht="12.75">
      <c r="B154" s="37" t="str">
        <f>X154</f>
        <v>San Bernardino, Calif. </v>
      </c>
      <c r="C154" s="35"/>
      <c r="D154" s="35"/>
      <c r="E154" s="35"/>
      <c r="F154" s="35"/>
      <c r="G154" s="35"/>
      <c r="H154" s="35"/>
      <c r="I154" s="35"/>
      <c r="J154" s="35"/>
      <c r="K154" s="35"/>
      <c r="L154" s="35"/>
      <c r="M154" s="35"/>
      <c r="N154" s="35"/>
      <c r="O154" s="35"/>
      <c r="P154" s="36"/>
      <c r="Q154" s="14">
        <f>Y154</f>
        <v>40047.9375</v>
      </c>
      <c r="R154" s="16">
        <f>Q154-INT(Q154)</f>
        <v>0.9375</v>
      </c>
      <c r="S154" s="7">
        <f>T154-Q154</f>
        <v>0.15277777778101154</v>
      </c>
      <c r="T154" s="14">
        <f>Q156-S155</f>
        <v>40048.09027777778</v>
      </c>
      <c r="U154" s="17">
        <f>MROUND(T154-INT(T154)-0.01041669/2,0.01041669)</f>
        <v>0.08333352</v>
      </c>
      <c r="V154" s="51">
        <f>T154-INT(T154)</f>
        <v>0.09027777778101154</v>
      </c>
      <c r="X154" s="55" t="s">
        <v>72</v>
      </c>
      <c r="Y154" s="56">
        <v>40047.9375</v>
      </c>
    </row>
    <row r="155" spans="2:26" ht="9" customHeight="1">
      <c r="B155" s="32">
        <f>$S154</f>
        <v>0.15277777778101154</v>
      </c>
      <c r="C155" s="27">
        <f>$S154</f>
        <v>0.15277777778101154</v>
      </c>
      <c r="D155" s="33">
        <f>$S154</f>
        <v>0.15277777778101154</v>
      </c>
      <c r="E155" s="34">
        <f>$S154</f>
        <v>0.15277777778101154</v>
      </c>
      <c r="F155" s="27">
        <f>$S154</f>
        <v>0.15277777778101154</v>
      </c>
      <c r="G155" s="33">
        <f>$S154</f>
        <v>0.15277777778101154</v>
      </c>
      <c r="H155" s="34">
        <f>$S154</f>
        <v>0.15277777778101154</v>
      </c>
      <c r="I155" s="27">
        <f>$S154</f>
        <v>0.15277777778101154</v>
      </c>
      <c r="J155" s="33">
        <f>$S154</f>
        <v>0.15277777778101154</v>
      </c>
      <c r="K155" s="34">
        <f>$S154</f>
        <v>0.15277777778101154</v>
      </c>
      <c r="L155" s="27">
        <f>$S154</f>
        <v>0.15277777778101154</v>
      </c>
      <c r="M155" s="33">
        <f>$S154</f>
        <v>0.15277777778101154</v>
      </c>
      <c r="N155" s="34">
        <f>$S154</f>
        <v>0.15277777778101154</v>
      </c>
      <c r="O155" s="27">
        <f>$S154</f>
        <v>0.15277777778101154</v>
      </c>
      <c r="P155" s="31">
        <f>$S154</f>
        <v>0.15277777778101154</v>
      </c>
      <c r="Q155" s="30">
        <f>Q154</f>
        <v>40047.9375</v>
      </c>
      <c r="R155" s="15"/>
      <c r="S155" s="8">
        <f>Z155</f>
        <v>0.06597222222222221</v>
      </c>
      <c r="T155" s="29">
        <f>T154</f>
        <v>40048.09027777778</v>
      </c>
      <c r="U155" s="50" t="str">
        <f t="shared" si="4"/>
        <v>83.1  </v>
      </c>
      <c r="V155" s="19" t="str">
        <f>CONCATENATE(ROUND(T154-39965,1),"  ")</f>
        <v>83.1  </v>
      </c>
      <c r="Z155" s="53">
        <v>0.06597222222222221</v>
      </c>
    </row>
    <row r="156" spans="2:25" ht="12.75">
      <c r="B156" s="37" t="str">
        <f>X156</f>
        <v>San Diego, Calif. </v>
      </c>
      <c r="C156" s="35"/>
      <c r="D156" s="35"/>
      <c r="E156" s="35"/>
      <c r="F156" s="35"/>
      <c r="G156" s="35"/>
      <c r="H156" s="35"/>
      <c r="I156" s="35"/>
      <c r="J156" s="35"/>
      <c r="K156" s="35"/>
      <c r="L156" s="35"/>
      <c r="M156" s="35"/>
      <c r="N156" s="35"/>
      <c r="O156" s="35"/>
      <c r="P156" s="36"/>
      <c r="Q156" s="14">
        <f>Y156</f>
        <v>40048.15625</v>
      </c>
      <c r="R156" s="16">
        <f>Q156-INT(Q156)</f>
        <v>0.15625</v>
      </c>
      <c r="S156" s="7">
        <f>T156-Q156</f>
        <v>2.15625</v>
      </c>
      <c r="T156" s="14">
        <f>Q158-S157</f>
        <v>40050.3125</v>
      </c>
      <c r="U156" s="17">
        <f>MROUND(T156-INT(T156)-0.01041669/2,0.01041669)</f>
        <v>0.30208400999999996</v>
      </c>
      <c r="V156" s="51">
        <f>T156-INT(T156)</f>
        <v>0.3125</v>
      </c>
      <c r="X156" s="55" t="s">
        <v>73</v>
      </c>
      <c r="Y156" s="56">
        <v>40048.15625</v>
      </c>
    </row>
    <row r="157" spans="2:26" ht="9" customHeight="1">
      <c r="B157" s="32">
        <f>$S156</f>
        <v>2.15625</v>
      </c>
      <c r="C157" s="27">
        <f>$S156</f>
        <v>2.15625</v>
      </c>
      <c r="D157" s="33">
        <f>$S156</f>
        <v>2.15625</v>
      </c>
      <c r="E157" s="34">
        <f>$S156</f>
        <v>2.15625</v>
      </c>
      <c r="F157" s="27">
        <f>$S156</f>
        <v>2.15625</v>
      </c>
      <c r="G157" s="33">
        <f>$S156</f>
        <v>2.15625</v>
      </c>
      <c r="H157" s="34">
        <f>$S156</f>
        <v>2.15625</v>
      </c>
      <c r="I157" s="27">
        <f>$S156</f>
        <v>2.15625</v>
      </c>
      <c r="J157" s="33">
        <f>$S156</f>
        <v>2.15625</v>
      </c>
      <c r="K157" s="34">
        <f>$S156</f>
        <v>2.15625</v>
      </c>
      <c r="L157" s="27">
        <f>$S156</f>
        <v>2.15625</v>
      </c>
      <c r="M157" s="33">
        <f>$S156</f>
        <v>2.15625</v>
      </c>
      <c r="N157" s="34">
        <f>$S156</f>
        <v>2.15625</v>
      </c>
      <c r="O157" s="27">
        <f>$S156</f>
        <v>2.15625</v>
      </c>
      <c r="P157" s="31">
        <f>$S156</f>
        <v>2.15625</v>
      </c>
      <c r="Q157" s="30">
        <f>Q156</f>
        <v>40048.15625</v>
      </c>
      <c r="R157" s="15"/>
      <c r="S157" s="8">
        <f>Z157</f>
        <v>0.1875</v>
      </c>
      <c r="T157" s="29">
        <f>T156</f>
        <v>40050.3125</v>
      </c>
      <c r="U157" s="50" t="str">
        <f t="shared" si="4"/>
        <v>85.3  </v>
      </c>
      <c r="V157" s="19" t="str">
        <f>CONCATENATE(ROUND(T156-39965,1),"  ")</f>
        <v>85.3  </v>
      </c>
      <c r="Z157" s="53">
        <v>0.1875</v>
      </c>
    </row>
    <row r="158" spans="2:25" ht="12.75">
      <c r="B158" s="37" t="str">
        <f>X158</f>
        <v>Los Angeles, Calif. </v>
      </c>
      <c r="C158" s="35"/>
      <c r="D158" s="35"/>
      <c r="E158" s="35"/>
      <c r="F158" s="35"/>
      <c r="G158" s="35"/>
      <c r="H158" s="35"/>
      <c r="I158" s="35"/>
      <c r="J158" s="35"/>
      <c r="K158" s="35"/>
      <c r="L158" s="35"/>
      <c r="M158" s="35"/>
      <c r="N158" s="35"/>
      <c r="O158" s="35"/>
      <c r="P158" s="36"/>
      <c r="Q158" s="14">
        <f>Y158</f>
        <v>40050.5</v>
      </c>
      <c r="R158" s="16">
        <f>Q158-INT(Q158)</f>
        <v>0.5</v>
      </c>
      <c r="S158" s="7">
        <f>T158-Q158</f>
        <v>0.9201388888905058</v>
      </c>
      <c r="T158" s="14">
        <f>Q160-S159</f>
        <v>40051.42013888889</v>
      </c>
      <c r="U158" s="17">
        <f>MROUND(T158-INT(T158)-0.01041669/2,0.01041669)</f>
        <v>0.41666759999999997</v>
      </c>
      <c r="V158" s="51">
        <f>T158-INT(T158)</f>
        <v>0.42013888889050577</v>
      </c>
      <c r="X158" s="55" t="s">
        <v>74</v>
      </c>
      <c r="Y158" s="56">
        <v>40050.5</v>
      </c>
    </row>
    <row r="159" spans="2:26" ht="9" customHeight="1">
      <c r="B159" s="32">
        <f>$S158</f>
        <v>0.9201388888905058</v>
      </c>
      <c r="C159" s="27">
        <f>$S158</f>
        <v>0.9201388888905058</v>
      </c>
      <c r="D159" s="33">
        <f>$S158</f>
        <v>0.9201388888905058</v>
      </c>
      <c r="E159" s="34">
        <f>$S158</f>
        <v>0.9201388888905058</v>
      </c>
      <c r="F159" s="27">
        <f>$S158</f>
        <v>0.9201388888905058</v>
      </c>
      <c r="G159" s="33">
        <f>$S158</f>
        <v>0.9201388888905058</v>
      </c>
      <c r="H159" s="34">
        <f>$S158</f>
        <v>0.9201388888905058</v>
      </c>
      <c r="I159" s="27">
        <f>$S158</f>
        <v>0.9201388888905058</v>
      </c>
      <c r="J159" s="33">
        <f>$S158</f>
        <v>0.9201388888905058</v>
      </c>
      <c r="K159" s="34">
        <f>$S158</f>
        <v>0.9201388888905058</v>
      </c>
      <c r="L159" s="27">
        <f>$S158</f>
        <v>0.9201388888905058</v>
      </c>
      <c r="M159" s="33">
        <f>$S158</f>
        <v>0.9201388888905058</v>
      </c>
      <c r="N159" s="34">
        <f>$S158</f>
        <v>0.9201388888905058</v>
      </c>
      <c r="O159" s="27">
        <f>$S158</f>
        <v>0.9201388888905058</v>
      </c>
      <c r="P159" s="31">
        <f>$S158</f>
        <v>0.9201388888905058</v>
      </c>
      <c r="Q159" s="30">
        <f>Q158</f>
        <v>40050.5</v>
      </c>
      <c r="R159" s="15"/>
      <c r="S159" s="8">
        <f>Z159</f>
        <v>0.017361111111111112</v>
      </c>
      <c r="T159" s="29">
        <f>T158</f>
        <v>40051.42013888889</v>
      </c>
      <c r="U159" s="50" t="str">
        <f t="shared" si="4"/>
        <v>86.4  </v>
      </c>
      <c r="V159" s="19" t="str">
        <f>CONCATENATE(ROUND(T158-39965,1),"  ")</f>
        <v>86.4  </v>
      </c>
      <c r="Z159" s="53">
        <v>0.017361111111111112</v>
      </c>
    </row>
    <row r="160" spans="2:25" ht="12.75">
      <c r="B160" s="37" t="str">
        <f>X160</f>
        <v>Santa Monica, Calif. </v>
      </c>
      <c r="C160" s="35"/>
      <c r="D160" s="35"/>
      <c r="E160" s="35"/>
      <c r="F160" s="35"/>
      <c r="G160" s="35"/>
      <c r="H160" s="35"/>
      <c r="I160" s="35"/>
      <c r="J160" s="35"/>
      <c r="K160" s="35"/>
      <c r="L160" s="35"/>
      <c r="M160" s="35"/>
      <c r="N160" s="35"/>
      <c r="O160" s="35"/>
      <c r="P160" s="36"/>
      <c r="Q160" s="14">
        <f>Y160</f>
        <v>40051.4375</v>
      </c>
      <c r="R160" s="16">
        <f>Q160-INT(Q160)</f>
        <v>0.4375</v>
      </c>
      <c r="S160" s="7">
        <f>T160-Q160</f>
        <v>0.9638888888948713</v>
      </c>
      <c r="T160" s="14">
        <f>Q162-S161</f>
        <v>40052.401388888895</v>
      </c>
      <c r="U160" s="17">
        <f>MROUND(T160-INT(T160)-0.01041669/2,0.01041669)</f>
        <v>0.39583421999999996</v>
      </c>
      <c r="V160" s="51">
        <f>T160-INT(T160)</f>
        <v>0.40138888889487134</v>
      </c>
      <c r="X160" s="55" t="s">
        <v>75</v>
      </c>
      <c r="Y160" s="56">
        <v>40051.4375</v>
      </c>
    </row>
    <row r="161" spans="2:26" ht="9" customHeight="1">
      <c r="B161" s="32">
        <f>$S160</f>
        <v>0.9638888888948713</v>
      </c>
      <c r="C161" s="27">
        <f>$S160</f>
        <v>0.9638888888948713</v>
      </c>
      <c r="D161" s="33">
        <f>$S160</f>
        <v>0.9638888888948713</v>
      </c>
      <c r="E161" s="34">
        <f>$S160</f>
        <v>0.9638888888948713</v>
      </c>
      <c r="F161" s="27">
        <f>$S160</f>
        <v>0.9638888888948713</v>
      </c>
      <c r="G161" s="33">
        <f>$S160</f>
        <v>0.9638888888948713</v>
      </c>
      <c r="H161" s="34">
        <f>$S160</f>
        <v>0.9638888888948713</v>
      </c>
      <c r="I161" s="27">
        <f>$S160</f>
        <v>0.9638888888948713</v>
      </c>
      <c r="J161" s="33">
        <f>$S160</f>
        <v>0.9638888888948713</v>
      </c>
      <c r="K161" s="34">
        <f>$S160</f>
        <v>0.9638888888948713</v>
      </c>
      <c r="L161" s="27">
        <f>$S160</f>
        <v>0.9638888888948713</v>
      </c>
      <c r="M161" s="33">
        <f>$S160</f>
        <v>0.9638888888948713</v>
      </c>
      <c r="N161" s="34">
        <f>$S160</f>
        <v>0.9638888888948713</v>
      </c>
      <c r="O161" s="27">
        <f>$S160</f>
        <v>0.9638888888948713</v>
      </c>
      <c r="P161" s="31">
        <f>$S160</f>
        <v>0.9638888888948713</v>
      </c>
      <c r="Q161" s="30">
        <f>Q160</f>
        <v>40051.4375</v>
      </c>
      <c r="R161" s="15"/>
      <c r="S161" s="8">
        <f>Z161</f>
        <v>0.056944444444444464</v>
      </c>
      <c r="T161" s="29">
        <f>T160</f>
        <v>40052.401388888895</v>
      </c>
      <c r="U161" s="50" t="str">
        <f t="shared" si="4"/>
        <v>87.4  </v>
      </c>
      <c r="V161" s="19" t="str">
        <f>CONCATENATE(ROUND(T160-39965,1),"  ")</f>
        <v>87.4  </v>
      </c>
      <c r="Z161" s="53">
        <v>0.056944444444444464</v>
      </c>
    </row>
    <row r="162" spans="2:25" ht="12.75">
      <c r="B162" s="37" t="str">
        <f>X162</f>
        <v>Santa Barbara, Calif. </v>
      </c>
      <c r="C162" s="35"/>
      <c r="D162" s="35"/>
      <c r="E162" s="35"/>
      <c r="F162" s="35"/>
      <c r="G162" s="35"/>
      <c r="H162" s="35"/>
      <c r="I162" s="35"/>
      <c r="J162" s="35"/>
      <c r="K162" s="35"/>
      <c r="L162" s="35"/>
      <c r="M162" s="35"/>
      <c r="N162" s="35"/>
      <c r="O162" s="35"/>
      <c r="P162" s="36"/>
      <c r="Q162" s="14">
        <f>Y162</f>
        <v>40052.458333333336</v>
      </c>
      <c r="R162" s="16">
        <f>Q162-INT(Q162)</f>
        <v>0.45833333333575865</v>
      </c>
      <c r="S162" s="7">
        <f>T162-Q162</f>
        <v>0.5930555555532919</v>
      </c>
      <c r="T162" s="14">
        <f>Q164-S163</f>
        <v>40053.05138888889</v>
      </c>
      <c r="U162" s="17">
        <f>MROUND(T162-INT(T162)-0.01041669/2,0.01041669)</f>
        <v>0.04166676</v>
      </c>
      <c r="V162" s="51">
        <f>T162-INT(T162)</f>
        <v>0.05138888888905058</v>
      </c>
      <c r="X162" s="55" t="s">
        <v>76</v>
      </c>
      <c r="Y162" s="56">
        <v>40052.458333333336</v>
      </c>
    </row>
    <row r="163" spans="2:26" ht="9" customHeight="1">
      <c r="B163" s="32">
        <f>$S162</f>
        <v>0.5930555555532919</v>
      </c>
      <c r="C163" s="27">
        <f>$S162</f>
        <v>0.5930555555532919</v>
      </c>
      <c r="D163" s="33">
        <f>$S162</f>
        <v>0.5930555555532919</v>
      </c>
      <c r="E163" s="34">
        <f>$S162</f>
        <v>0.5930555555532919</v>
      </c>
      <c r="F163" s="27">
        <f>$S162</f>
        <v>0.5930555555532919</v>
      </c>
      <c r="G163" s="33">
        <f>$S162</f>
        <v>0.5930555555532919</v>
      </c>
      <c r="H163" s="34">
        <f>$S162</f>
        <v>0.5930555555532919</v>
      </c>
      <c r="I163" s="27">
        <f>$S162</f>
        <v>0.5930555555532919</v>
      </c>
      <c r="J163" s="33">
        <f>$S162</f>
        <v>0.5930555555532919</v>
      </c>
      <c r="K163" s="34">
        <f>$S162</f>
        <v>0.5930555555532919</v>
      </c>
      <c r="L163" s="27">
        <f>$S162</f>
        <v>0.5930555555532919</v>
      </c>
      <c r="M163" s="33">
        <f>$S162</f>
        <v>0.5930555555532919</v>
      </c>
      <c r="N163" s="34">
        <f>$S162</f>
        <v>0.5930555555532919</v>
      </c>
      <c r="O163" s="27">
        <f>$S162</f>
        <v>0.5930555555532919</v>
      </c>
      <c r="P163" s="31">
        <f>$S162</f>
        <v>0.5930555555532919</v>
      </c>
      <c r="Q163" s="30">
        <f>Q162</f>
        <v>40052.458333333336</v>
      </c>
      <c r="R163" s="15"/>
      <c r="S163" s="8">
        <f>Z163</f>
        <v>0.4902777777777778</v>
      </c>
      <c r="T163" s="29">
        <f>T162</f>
        <v>40053.05138888889</v>
      </c>
      <c r="U163" s="50" t="str">
        <f t="shared" si="4"/>
        <v>88.1  </v>
      </c>
      <c r="V163" s="19" t="str">
        <f>CONCATENATE(ROUND(T162-39965,1),"  ")</f>
        <v>88.1  </v>
      </c>
      <c r="Z163" s="53">
        <v>0.4902777777777778</v>
      </c>
    </row>
    <row r="164" spans="2:25" ht="12.75" customHeight="1">
      <c r="B164" s="37" t="str">
        <f>X164</f>
        <v>Yosemite Nat'l Park</v>
      </c>
      <c r="C164" s="35"/>
      <c r="D164" s="35"/>
      <c r="E164" s="35"/>
      <c r="F164" s="35"/>
      <c r="G164" s="35"/>
      <c r="H164" s="35"/>
      <c r="I164" s="35"/>
      <c r="J164" s="35"/>
      <c r="K164" s="35"/>
      <c r="L164" s="35"/>
      <c r="M164" s="35"/>
      <c r="N164" s="35"/>
      <c r="O164" s="35"/>
      <c r="P164" s="36"/>
      <c r="Q164" s="14">
        <f>Y164</f>
        <v>40053.541666666664</v>
      </c>
      <c r="R164" s="16">
        <f>Q164-INT(Q164)</f>
        <v>0.5416666666642413</v>
      </c>
      <c r="S164" s="7">
        <f>T164-Q164</f>
        <v>0.8756944444467081</v>
      </c>
      <c r="T164" s="14">
        <f>Q166-S165</f>
        <v>40054.41736111111</v>
      </c>
      <c r="U164" s="17">
        <f>MROUND(T164-INT(T164)-0.01041669/2,0.01041669)</f>
        <v>0.41666759999999997</v>
      </c>
      <c r="V164" s="51">
        <f>T164-INT(T164)</f>
        <v>0.4173611111109494</v>
      </c>
      <c r="X164" s="55" t="s">
        <v>95</v>
      </c>
      <c r="Y164" s="56">
        <v>40053.541666666664</v>
      </c>
    </row>
    <row r="165" spans="2:26" ht="9" customHeight="1">
      <c r="B165" s="32">
        <f>$S164</f>
        <v>0.8756944444467081</v>
      </c>
      <c r="C165" s="27">
        <f>$S164</f>
        <v>0.8756944444467081</v>
      </c>
      <c r="D165" s="33">
        <f>$S164</f>
        <v>0.8756944444467081</v>
      </c>
      <c r="E165" s="34">
        <f>$S164</f>
        <v>0.8756944444467081</v>
      </c>
      <c r="F165" s="27">
        <f>$S164</f>
        <v>0.8756944444467081</v>
      </c>
      <c r="G165" s="33">
        <f>$S164</f>
        <v>0.8756944444467081</v>
      </c>
      <c r="H165" s="34">
        <f>$S164</f>
        <v>0.8756944444467081</v>
      </c>
      <c r="I165" s="27">
        <f>$S164</f>
        <v>0.8756944444467081</v>
      </c>
      <c r="J165" s="33">
        <f>$S164</f>
        <v>0.8756944444467081</v>
      </c>
      <c r="K165" s="34">
        <f>$S164</f>
        <v>0.8756944444467081</v>
      </c>
      <c r="L165" s="27">
        <f>$S164</f>
        <v>0.8756944444467081</v>
      </c>
      <c r="M165" s="33">
        <f>$S164</f>
        <v>0.8756944444467081</v>
      </c>
      <c r="N165" s="34">
        <f>$S164</f>
        <v>0.8756944444467081</v>
      </c>
      <c r="O165" s="27">
        <f>$S164</f>
        <v>0.8756944444467081</v>
      </c>
      <c r="P165" s="31">
        <f>$S164</f>
        <v>0.8756944444467081</v>
      </c>
      <c r="Q165" s="30">
        <f>Q164</f>
        <v>40053.541666666664</v>
      </c>
      <c r="R165" s="15"/>
      <c r="S165" s="8">
        <f>Z165</f>
        <v>0.1451388888888889</v>
      </c>
      <c r="T165" s="29">
        <f>T164</f>
        <v>40054.41736111111</v>
      </c>
      <c r="U165" s="50" t="str">
        <f t="shared" si="4"/>
        <v>89.4  </v>
      </c>
      <c r="V165" s="19" t="str">
        <f>CONCATENATE(ROUND(T164-39965,1),"  ")</f>
        <v>89.4  </v>
      </c>
      <c r="Z165" s="53">
        <v>0.1451388888888889</v>
      </c>
    </row>
    <row r="166" spans="2:25" ht="14.25" customHeight="1">
      <c r="B166" s="37" t="str">
        <f>X166</f>
        <v>San Jose, Calif. </v>
      </c>
      <c r="C166" s="35"/>
      <c r="D166" s="35"/>
      <c r="E166" s="35"/>
      <c r="F166" s="35"/>
      <c r="G166" s="35"/>
      <c r="H166" s="35"/>
      <c r="I166" s="35"/>
      <c r="J166" s="35"/>
      <c r="K166" s="35"/>
      <c r="L166" s="35"/>
      <c r="M166" s="35"/>
      <c r="N166" s="35"/>
      <c r="O166" s="35"/>
      <c r="P166" s="36"/>
      <c r="Q166" s="14">
        <f>Y166</f>
        <v>40054.5625</v>
      </c>
      <c r="R166" s="16">
        <f>Q166-INT(Q166)</f>
        <v>0.5625</v>
      </c>
      <c r="S166" s="7">
        <f>T166-Q166</f>
        <v>0.2055555555562023</v>
      </c>
      <c r="T166" s="14">
        <f>Q168-S167</f>
        <v>40054.768055555556</v>
      </c>
      <c r="U166" s="17">
        <f>MROUND(T166-INT(T166)-0.01041669/2,0.01041669)</f>
        <v>0.7604183699999999</v>
      </c>
      <c r="V166" s="51">
        <f>T166-INT(T166)</f>
        <v>0.7680555555562023</v>
      </c>
      <c r="X166" s="55" t="s">
        <v>78</v>
      </c>
      <c r="Y166" s="56">
        <v>40054.5625</v>
      </c>
    </row>
    <row r="167" spans="2:26" ht="9" customHeight="1">
      <c r="B167" s="32">
        <f>$S166</f>
        <v>0.2055555555562023</v>
      </c>
      <c r="C167" s="27">
        <f>$S166</f>
        <v>0.2055555555562023</v>
      </c>
      <c r="D167" s="33">
        <f>$S166</f>
        <v>0.2055555555562023</v>
      </c>
      <c r="E167" s="34">
        <f>$S166</f>
        <v>0.2055555555562023</v>
      </c>
      <c r="F167" s="27">
        <f>$S166</f>
        <v>0.2055555555562023</v>
      </c>
      <c r="G167" s="33">
        <f>$S166</f>
        <v>0.2055555555562023</v>
      </c>
      <c r="H167" s="34">
        <f>$S166</f>
        <v>0.2055555555562023</v>
      </c>
      <c r="I167" s="27">
        <f>$S166</f>
        <v>0.2055555555562023</v>
      </c>
      <c r="J167" s="33">
        <f>$S166</f>
        <v>0.2055555555562023</v>
      </c>
      <c r="K167" s="34">
        <f>$S166</f>
        <v>0.2055555555562023</v>
      </c>
      <c r="L167" s="27">
        <f>$S166</f>
        <v>0.2055555555562023</v>
      </c>
      <c r="M167" s="33">
        <f>$S166</f>
        <v>0.2055555555562023</v>
      </c>
      <c r="N167" s="34">
        <f>$S166</f>
        <v>0.2055555555562023</v>
      </c>
      <c r="O167" s="27">
        <f>$S166</f>
        <v>0.2055555555562023</v>
      </c>
      <c r="P167" s="31">
        <f>$S166</f>
        <v>0.2055555555562023</v>
      </c>
      <c r="Q167" s="30">
        <f>Q166</f>
        <v>40054.5625</v>
      </c>
      <c r="R167" s="15"/>
      <c r="S167" s="8">
        <f>Z167</f>
        <v>0.02361111111111111</v>
      </c>
      <c r="T167" s="29">
        <f>T166</f>
        <v>40054.768055555556</v>
      </c>
      <c r="U167" s="50" t="str">
        <f aca="true" t="shared" si="5" ref="U167:U181">CONCATENATE(ROUND(T166-39965,1),"  ")</f>
        <v>89.8  </v>
      </c>
      <c r="V167" s="19" t="str">
        <f>CONCATENATE(ROUND(T166-39965,1),"  ")</f>
        <v>89.8  </v>
      </c>
      <c r="Z167" s="53">
        <v>0.02361111111111111</v>
      </c>
    </row>
    <row r="168" spans="2:25" ht="12.75">
      <c r="B168" s="37" t="str">
        <f>X168</f>
        <v>Santa Cruz, Calif. </v>
      </c>
      <c r="C168" s="35"/>
      <c r="D168" s="35"/>
      <c r="E168" s="35"/>
      <c r="F168" s="35"/>
      <c r="G168" s="35"/>
      <c r="H168" s="35"/>
      <c r="I168" s="35"/>
      <c r="J168" s="35"/>
      <c r="K168" s="35"/>
      <c r="L168" s="35"/>
      <c r="M168" s="35"/>
      <c r="N168" s="35"/>
      <c r="O168" s="35"/>
      <c r="P168" s="36"/>
      <c r="Q168" s="14">
        <f>Y168</f>
        <v>40054.791666666664</v>
      </c>
      <c r="R168" s="16">
        <f>Q168-INT(Q168)</f>
        <v>0.7916666666642413</v>
      </c>
      <c r="S168" s="7">
        <f>T168-Q168</f>
        <v>1.6777777777824667</v>
      </c>
      <c r="T168" s="14">
        <f>Q170-S169</f>
        <v>40056.46944444445</v>
      </c>
      <c r="U168" s="17">
        <f>MROUND(T168-INT(T168)-0.01041669/2,0.01041669)</f>
        <v>0.46875104999999995</v>
      </c>
      <c r="V168" s="51">
        <f>T168-INT(T168)</f>
        <v>0.4694444444467081</v>
      </c>
      <c r="X168" s="55" t="s">
        <v>77</v>
      </c>
      <c r="Y168" s="56">
        <v>40054.791666666664</v>
      </c>
    </row>
    <row r="169" spans="2:26" ht="9" customHeight="1">
      <c r="B169" s="32">
        <f>$S168</f>
        <v>1.6777777777824667</v>
      </c>
      <c r="C169" s="27">
        <f>$S168</f>
        <v>1.6777777777824667</v>
      </c>
      <c r="D169" s="33">
        <f>$S168</f>
        <v>1.6777777777824667</v>
      </c>
      <c r="E169" s="34">
        <f>$S168</f>
        <v>1.6777777777824667</v>
      </c>
      <c r="F169" s="27">
        <f>$S168</f>
        <v>1.6777777777824667</v>
      </c>
      <c r="G169" s="33">
        <f>$S168</f>
        <v>1.6777777777824667</v>
      </c>
      <c r="H169" s="34">
        <f>$S168</f>
        <v>1.6777777777824667</v>
      </c>
      <c r="I169" s="27">
        <f>$S168</f>
        <v>1.6777777777824667</v>
      </c>
      <c r="J169" s="33">
        <f>$S168</f>
        <v>1.6777777777824667</v>
      </c>
      <c r="K169" s="34">
        <f>$S168</f>
        <v>1.6777777777824667</v>
      </c>
      <c r="L169" s="27">
        <f>$S168</f>
        <v>1.6777777777824667</v>
      </c>
      <c r="M169" s="33">
        <f>$S168</f>
        <v>1.6777777777824667</v>
      </c>
      <c r="N169" s="34">
        <f>$S168</f>
        <v>1.6777777777824667</v>
      </c>
      <c r="O169" s="27">
        <f>$S168</f>
        <v>1.6777777777824667</v>
      </c>
      <c r="P169" s="31">
        <f>$S168</f>
        <v>1.6777777777824667</v>
      </c>
      <c r="Q169" s="30">
        <f>Q168</f>
        <v>40054.791666666664</v>
      </c>
      <c r="R169" s="15"/>
      <c r="S169" s="8">
        <f>Z169</f>
        <v>0.03055555555555556</v>
      </c>
      <c r="T169" s="29">
        <f>T168</f>
        <v>40056.46944444445</v>
      </c>
      <c r="U169" s="50" t="str">
        <f t="shared" si="5"/>
        <v>91.5  </v>
      </c>
      <c r="V169" s="19" t="str">
        <f>CONCATENATE(ROUND(T168-39965,1),"  ")</f>
        <v>91.5  </v>
      </c>
      <c r="Z169" s="53">
        <v>0.03055555555555556</v>
      </c>
    </row>
    <row r="170" spans="2:25" ht="12.75">
      <c r="B170" s="37" t="str">
        <f>X170</f>
        <v>San Francisco, Calif. </v>
      </c>
      <c r="C170" s="35"/>
      <c r="D170" s="35"/>
      <c r="E170" s="35"/>
      <c r="F170" s="35"/>
      <c r="G170" s="35"/>
      <c r="H170" s="35"/>
      <c r="I170" s="35"/>
      <c r="J170" s="35"/>
      <c r="K170" s="35"/>
      <c r="L170" s="35"/>
      <c r="M170" s="35"/>
      <c r="N170" s="35"/>
      <c r="O170" s="35"/>
      <c r="P170" s="36"/>
      <c r="Q170" s="14">
        <f>Y170</f>
        <v>40056.5</v>
      </c>
      <c r="R170" s="16">
        <f>Q170-INT(Q170)</f>
        <v>0.5</v>
      </c>
      <c r="S170" s="7">
        <f>T170-Q170</f>
        <v>0.8194444444452529</v>
      </c>
      <c r="T170" s="14">
        <f>Q172-S171</f>
        <v>40057.319444444445</v>
      </c>
      <c r="U170" s="17">
        <f>MROUND(T170-INT(T170)-0.01041669/2,0.01041669)</f>
        <v>0.31250069999999996</v>
      </c>
      <c r="V170" s="51">
        <f>T170-INT(T170)</f>
        <v>0.3194444444452529</v>
      </c>
      <c r="X170" s="55" t="s">
        <v>79</v>
      </c>
      <c r="Y170" s="56">
        <v>40056.5</v>
      </c>
    </row>
    <row r="171" spans="2:26" ht="9" customHeight="1">
      <c r="B171" s="32">
        <f>$S170</f>
        <v>0.8194444444452529</v>
      </c>
      <c r="C171" s="27">
        <f>$S170</f>
        <v>0.8194444444452529</v>
      </c>
      <c r="D171" s="33">
        <f>$S170</f>
        <v>0.8194444444452529</v>
      </c>
      <c r="E171" s="34">
        <f>$S170</f>
        <v>0.8194444444452529</v>
      </c>
      <c r="F171" s="27">
        <f>$S170</f>
        <v>0.8194444444452529</v>
      </c>
      <c r="G171" s="33">
        <f>$S170</f>
        <v>0.8194444444452529</v>
      </c>
      <c r="H171" s="34">
        <f>$S170</f>
        <v>0.8194444444452529</v>
      </c>
      <c r="I171" s="27">
        <f>$S170</f>
        <v>0.8194444444452529</v>
      </c>
      <c r="J171" s="33">
        <f>$S170</f>
        <v>0.8194444444452529</v>
      </c>
      <c r="K171" s="34">
        <f>$S170</f>
        <v>0.8194444444452529</v>
      </c>
      <c r="L171" s="27">
        <f>$S170</f>
        <v>0.8194444444452529</v>
      </c>
      <c r="M171" s="33">
        <f>$S170</f>
        <v>0.8194444444452529</v>
      </c>
      <c r="N171" s="34">
        <f>$S170</f>
        <v>0.8194444444452529</v>
      </c>
      <c r="O171" s="27">
        <f>$S170</f>
        <v>0.8194444444452529</v>
      </c>
      <c r="P171" s="31">
        <f>$S170</f>
        <v>0.8194444444452529</v>
      </c>
      <c r="Q171" s="30">
        <f>Q170</f>
        <v>40056.5</v>
      </c>
      <c r="R171" s="15"/>
      <c r="S171" s="8">
        <f>Z171</f>
        <v>0.1388888888888889</v>
      </c>
      <c r="T171" s="29">
        <f>T170</f>
        <v>40057.319444444445</v>
      </c>
      <c r="U171" s="50" t="str">
        <f t="shared" si="5"/>
        <v>92.3  </v>
      </c>
      <c r="V171" s="19" t="str">
        <f>CONCATENATE(ROUND(T170-39965,1),"  ")</f>
        <v>92.3  </v>
      </c>
      <c r="Z171" s="53">
        <v>0.1388888888888889</v>
      </c>
    </row>
    <row r="172" spans="2:25" ht="12.75">
      <c r="B172" s="37" t="str">
        <f>X172</f>
        <v>Napa Valley, Calif. </v>
      </c>
      <c r="C172" s="35"/>
      <c r="D172" s="35"/>
      <c r="E172" s="35"/>
      <c r="F172" s="35"/>
      <c r="G172" s="35"/>
      <c r="H172" s="35"/>
      <c r="I172" s="35"/>
      <c r="J172" s="35"/>
      <c r="K172" s="35"/>
      <c r="L172" s="35"/>
      <c r="M172" s="35"/>
      <c r="N172" s="35"/>
      <c r="O172" s="35"/>
      <c r="P172" s="36"/>
      <c r="Q172" s="14">
        <f>Y172</f>
        <v>40057.458333333336</v>
      </c>
      <c r="R172" s="16">
        <f>Q172-INT(Q172)</f>
        <v>0.45833333333575865</v>
      </c>
      <c r="S172" s="7">
        <f>T172-Q172</f>
        <v>0.5208333333284827</v>
      </c>
      <c r="T172" s="14">
        <f>Q174-S173</f>
        <v>40057.979166666664</v>
      </c>
      <c r="U172" s="17">
        <f>MROUND(T172-INT(T172)-0.01041669/2,0.01041669)</f>
        <v>0.9687521699999999</v>
      </c>
      <c r="V172" s="51">
        <f>T172-INT(T172)</f>
        <v>0.9791666666642413</v>
      </c>
      <c r="X172" s="55" t="s">
        <v>80</v>
      </c>
      <c r="Y172" s="56">
        <v>40057.458333333336</v>
      </c>
    </row>
    <row r="173" spans="2:26" ht="9" customHeight="1">
      <c r="B173" s="32">
        <f>$S172</f>
        <v>0.5208333333284827</v>
      </c>
      <c r="C173" s="27">
        <f>$S172</f>
        <v>0.5208333333284827</v>
      </c>
      <c r="D173" s="33">
        <f>$S172</f>
        <v>0.5208333333284827</v>
      </c>
      <c r="E173" s="34">
        <f>$S172</f>
        <v>0.5208333333284827</v>
      </c>
      <c r="F173" s="27">
        <f>$S172</f>
        <v>0.5208333333284827</v>
      </c>
      <c r="G173" s="33">
        <f>$S172</f>
        <v>0.5208333333284827</v>
      </c>
      <c r="H173" s="34">
        <f>$S172</f>
        <v>0.5208333333284827</v>
      </c>
      <c r="I173" s="27">
        <f>$S172</f>
        <v>0.5208333333284827</v>
      </c>
      <c r="J173" s="33">
        <f>$S172</f>
        <v>0.5208333333284827</v>
      </c>
      <c r="K173" s="34">
        <f>$S172</f>
        <v>0.5208333333284827</v>
      </c>
      <c r="L173" s="27">
        <f>$S172</f>
        <v>0.5208333333284827</v>
      </c>
      <c r="M173" s="33">
        <f>$S172</f>
        <v>0.5208333333284827</v>
      </c>
      <c r="N173" s="34">
        <f>$S172</f>
        <v>0.5208333333284827</v>
      </c>
      <c r="O173" s="27">
        <f>$S172</f>
        <v>0.5208333333284827</v>
      </c>
      <c r="P173" s="31">
        <f>$S172</f>
        <v>0.5208333333284827</v>
      </c>
      <c r="Q173" s="30">
        <f>Q172</f>
        <v>40057.458333333336</v>
      </c>
      <c r="R173" s="15"/>
      <c r="S173" s="8">
        <f>Z173</f>
        <v>0.020833333333333332</v>
      </c>
      <c r="T173" s="29">
        <f>T172</f>
        <v>40057.979166666664</v>
      </c>
      <c r="U173" s="50" t="str">
        <f t="shared" si="5"/>
        <v>93  </v>
      </c>
      <c r="V173" s="19" t="str">
        <f>CONCATENATE(ROUND(T172-39965,1),"  ")</f>
        <v>93  </v>
      </c>
      <c r="Z173" s="53">
        <v>0.020833333333333332</v>
      </c>
    </row>
    <row r="174" spans="2:25" ht="12.75">
      <c r="B174" s="37" t="str">
        <f>X174</f>
        <v>Sanoma Valley, Calif. </v>
      </c>
      <c r="C174" s="35"/>
      <c r="D174" s="35"/>
      <c r="E174" s="35"/>
      <c r="F174" s="35"/>
      <c r="G174" s="35"/>
      <c r="H174" s="35"/>
      <c r="I174" s="35"/>
      <c r="J174" s="35"/>
      <c r="K174" s="35"/>
      <c r="L174" s="35"/>
      <c r="M174" s="35"/>
      <c r="N174" s="35"/>
      <c r="O174" s="35"/>
      <c r="P174" s="36"/>
      <c r="Q174" s="14">
        <f>Y174</f>
        <v>40058</v>
      </c>
      <c r="R174" s="16">
        <f>Q174-INT(Q174)</f>
        <v>0</v>
      </c>
      <c r="S174" s="7">
        <f>T174-Q174</f>
        <v>0.9583333333357587</v>
      </c>
      <c r="T174" s="14">
        <f>Q176-S175</f>
        <v>40058.958333333336</v>
      </c>
      <c r="U174" s="17">
        <f>MROUND(T174-INT(T174)-0.01041669/2,0.01041669)</f>
        <v>0.9479187899999999</v>
      </c>
      <c r="V174" s="51">
        <f>T174-INT(T174)</f>
        <v>0.9583333333357587</v>
      </c>
      <c r="X174" s="55" t="s">
        <v>96</v>
      </c>
      <c r="Y174" s="56">
        <v>40058</v>
      </c>
    </row>
    <row r="175" spans="2:26" ht="9" customHeight="1">
      <c r="B175" s="32">
        <f>$S174</f>
        <v>0.9583333333357587</v>
      </c>
      <c r="C175" s="27">
        <f>$S174</f>
        <v>0.9583333333357587</v>
      </c>
      <c r="D175" s="33">
        <f>$S174</f>
        <v>0.9583333333357587</v>
      </c>
      <c r="E175" s="34">
        <f>$S174</f>
        <v>0.9583333333357587</v>
      </c>
      <c r="F175" s="27">
        <f>$S174</f>
        <v>0.9583333333357587</v>
      </c>
      <c r="G175" s="33">
        <f>$S174</f>
        <v>0.9583333333357587</v>
      </c>
      <c r="H175" s="34">
        <f>$S174</f>
        <v>0.9583333333357587</v>
      </c>
      <c r="I175" s="27">
        <f>$S174</f>
        <v>0.9583333333357587</v>
      </c>
      <c r="J175" s="33">
        <f>$S174</f>
        <v>0.9583333333357587</v>
      </c>
      <c r="K175" s="34">
        <f>$S174</f>
        <v>0.9583333333357587</v>
      </c>
      <c r="L175" s="27">
        <f>$S174</f>
        <v>0.9583333333357587</v>
      </c>
      <c r="M175" s="33">
        <f>$S174</f>
        <v>0.9583333333357587</v>
      </c>
      <c r="N175" s="34">
        <f>$S174</f>
        <v>0.9583333333357587</v>
      </c>
      <c r="O175" s="27">
        <f>$S174</f>
        <v>0.9583333333357587</v>
      </c>
      <c r="P175" s="31">
        <f>$S174</f>
        <v>0.9583333333357587</v>
      </c>
      <c r="Q175" s="30">
        <f>Q174</f>
        <v>40058</v>
      </c>
      <c r="R175" s="15"/>
      <c r="S175" s="8">
        <f>Z175</f>
        <v>0</v>
      </c>
      <c r="T175" s="29">
        <f>T174</f>
        <v>40058.958333333336</v>
      </c>
      <c r="U175" s="50" t="str">
        <f t="shared" si="5"/>
        <v>94  </v>
      </c>
      <c r="V175" s="19" t="str">
        <f>CONCATENATE(ROUND(T174-39965,1),"  ")</f>
        <v>94  </v>
      </c>
      <c r="Z175" s="53">
        <v>0</v>
      </c>
    </row>
    <row r="176" spans="2:25" ht="12.75">
      <c r="B176" s="37" t="str">
        <f>X176</f>
        <v>Pacific Coastal Highway </v>
      </c>
      <c r="C176" s="35"/>
      <c r="D176" s="35"/>
      <c r="E176" s="35"/>
      <c r="F176" s="35"/>
      <c r="G176" s="35"/>
      <c r="H176" s="35"/>
      <c r="I176" s="35"/>
      <c r="J176" s="35"/>
      <c r="K176" s="35"/>
      <c r="L176" s="35"/>
      <c r="M176" s="35"/>
      <c r="N176" s="35"/>
      <c r="O176" s="35"/>
      <c r="P176" s="36"/>
      <c r="Q176" s="14">
        <f>Y176</f>
        <v>40058.958333333336</v>
      </c>
      <c r="R176" s="16">
        <f>Q176-INT(Q176)</f>
        <v>0.9583333333357587</v>
      </c>
      <c r="S176" s="7">
        <f>T176-Q176</f>
        <v>2.5</v>
      </c>
      <c r="T176" s="14">
        <f>Q178-S177</f>
        <v>40061.458333333336</v>
      </c>
      <c r="U176" s="17">
        <f>MROUND(T176-INT(T176)-0.01041669/2,0.01041669)</f>
        <v>0.44791767</v>
      </c>
      <c r="V176" s="51">
        <f>T176-INT(T176)</f>
        <v>0.45833333333575865</v>
      </c>
      <c r="X176" s="55" t="s">
        <v>81</v>
      </c>
      <c r="Y176" s="56">
        <v>40058.958333333336</v>
      </c>
    </row>
    <row r="177" spans="2:26" ht="9" customHeight="1">
      <c r="B177" s="32">
        <f>$S176</f>
        <v>2.5</v>
      </c>
      <c r="C177" s="27">
        <f>$S176</f>
        <v>2.5</v>
      </c>
      <c r="D177" s="33">
        <f>$S176</f>
        <v>2.5</v>
      </c>
      <c r="E177" s="34">
        <f>$S176</f>
        <v>2.5</v>
      </c>
      <c r="F177" s="27">
        <f>$S176</f>
        <v>2.5</v>
      </c>
      <c r="G177" s="33">
        <f>$S176</f>
        <v>2.5</v>
      </c>
      <c r="H177" s="34">
        <f>$S176</f>
        <v>2.5</v>
      </c>
      <c r="I177" s="27">
        <f>$S176</f>
        <v>2.5</v>
      </c>
      <c r="J177" s="33">
        <f>$S176</f>
        <v>2.5</v>
      </c>
      <c r="K177" s="34">
        <f>$S176</f>
        <v>2.5</v>
      </c>
      <c r="L177" s="27">
        <f>$S176</f>
        <v>2.5</v>
      </c>
      <c r="M177" s="33">
        <f>$S176</f>
        <v>2.5</v>
      </c>
      <c r="N177" s="34">
        <f>$S176</f>
        <v>2.5</v>
      </c>
      <c r="O177" s="27">
        <f>$S176</f>
        <v>2.5</v>
      </c>
      <c r="P177" s="31">
        <f>$S176</f>
        <v>2.5</v>
      </c>
      <c r="Q177" s="30">
        <f>Q176</f>
        <v>40058.958333333336</v>
      </c>
      <c r="R177" s="15"/>
      <c r="S177" s="8">
        <f>Z177</f>
        <v>0</v>
      </c>
      <c r="T177" s="29">
        <f>T176</f>
        <v>40061.458333333336</v>
      </c>
      <c r="U177" s="50" t="str">
        <f t="shared" si="5"/>
        <v>96.5  </v>
      </c>
      <c r="V177" s="19" t="str">
        <f>CONCATENATE(ROUND(T176-39965,1),"  ")</f>
        <v>96.5  </v>
      </c>
      <c r="Z177" s="53">
        <v>0</v>
      </c>
    </row>
    <row r="178" spans="2:25" ht="12.75">
      <c r="B178" s="37" t="str">
        <f>X178</f>
        <v>Eugene, Ore. </v>
      </c>
      <c r="C178" s="35"/>
      <c r="D178" s="35"/>
      <c r="E178" s="35"/>
      <c r="F178" s="35"/>
      <c r="G178" s="35"/>
      <c r="H178" s="35"/>
      <c r="I178" s="35"/>
      <c r="J178" s="35"/>
      <c r="K178" s="35"/>
      <c r="L178" s="35"/>
      <c r="M178" s="35"/>
      <c r="N178" s="35"/>
      <c r="O178" s="35"/>
      <c r="P178" s="36"/>
      <c r="Q178" s="14">
        <f>Y178</f>
        <v>40061.458333333336</v>
      </c>
      <c r="R178" s="16">
        <f>Q178-INT(Q178)</f>
        <v>0.45833333333575865</v>
      </c>
      <c r="S178" s="7">
        <f>T178-Q178</f>
        <v>0.8798611111124046</v>
      </c>
      <c r="T178" s="14">
        <f>Q180-S179</f>
        <v>40062.33819444445</v>
      </c>
      <c r="U178" s="17">
        <f>MROUND(T178-INT(T178)-0.01041669/2,0.01041669)</f>
        <v>0.33333408</v>
      </c>
      <c r="V178" s="51">
        <f>T178-INT(T178)</f>
        <v>0.33819444444816327</v>
      </c>
      <c r="X178" s="55" t="s">
        <v>82</v>
      </c>
      <c r="Y178" s="56">
        <v>40061.458333333336</v>
      </c>
    </row>
    <row r="179" spans="2:26" ht="9" customHeight="1">
      <c r="B179" s="32">
        <f>$S178</f>
        <v>0.8798611111124046</v>
      </c>
      <c r="C179" s="27">
        <f>$S178</f>
        <v>0.8798611111124046</v>
      </c>
      <c r="D179" s="33">
        <f>$S178</f>
        <v>0.8798611111124046</v>
      </c>
      <c r="E179" s="34">
        <f>$S178</f>
        <v>0.8798611111124046</v>
      </c>
      <c r="F179" s="27">
        <f>$S178</f>
        <v>0.8798611111124046</v>
      </c>
      <c r="G179" s="33">
        <f>$S178</f>
        <v>0.8798611111124046</v>
      </c>
      <c r="H179" s="34">
        <f>$S178</f>
        <v>0.8798611111124046</v>
      </c>
      <c r="I179" s="27">
        <f>$S178</f>
        <v>0.8798611111124046</v>
      </c>
      <c r="J179" s="33">
        <f>$S178</f>
        <v>0.8798611111124046</v>
      </c>
      <c r="K179" s="34">
        <f>$S178</f>
        <v>0.8798611111124046</v>
      </c>
      <c r="L179" s="27">
        <f>$S178</f>
        <v>0.8798611111124046</v>
      </c>
      <c r="M179" s="33">
        <f>$S178</f>
        <v>0.8798611111124046</v>
      </c>
      <c r="N179" s="34">
        <f>$S178</f>
        <v>0.8798611111124046</v>
      </c>
      <c r="O179" s="27">
        <f>$S178</f>
        <v>0.8798611111124046</v>
      </c>
      <c r="P179" s="31">
        <f>$S178</f>
        <v>0.8798611111124046</v>
      </c>
      <c r="Q179" s="30">
        <f>Q178</f>
        <v>40061.458333333336</v>
      </c>
      <c r="R179" s="15"/>
      <c r="S179" s="8">
        <f>Z179</f>
        <v>0.18263888888888885</v>
      </c>
      <c r="T179" s="29">
        <f>T178</f>
        <v>40062.33819444445</v>
      </c>
      <c r="U179" s="50" t="str">
        <f t="shared" si="5"/>
        <v>97.3  </v>
      </c>
      <c r="V179" s="19" t="str">
        <f>CONCATENATE(ROUND(T178-39965,1),"  ")</f>
        <v>97.3  </v>
      </c>
      <c r="Z179" s="53">
        <v>0.18263888888888885</v>
      </c>
    </row>
    <row r="180" spans="2:25" ht="12.75">
      <c r="B180" s="37" t="str">
        <f>X180</f>
        <v>Seattle, Wa. </v>
      </c>
      <c r="C180" s="35"/>
      <c r="D180" s="35"/>
      <c r="E180" s="35"/>
      <c r="F180" s="35"/>
      <c r="G180" s="35"/>
      <c r="H180" s="35"/>
      <c r="I180" s="35"/>
      <c r="J180" s="35"/>
      <c r="K180" s="35"/>
      <c r="L180" s="35"/>
      <c r="M180" s="35"/>
      <c r="N180" s="35"/>
      <c r="O180" s="35"/>
      <c r="P180" s="36"/>
      <c r="Q180" s="14">
        <f>Y180</f>
        <v>40062.520833333336</v>
      </c>
      <c r="R180" s="16">
        <f>Q180-INT(Q180)</f>
        <v>0.5208333333357587</v>
      </c>
      <c r="S180" s="7">
        <f>T180-Q180</f>
        <v>1.0729166666642413</v>
      </c>
      <c r="T180" s="14">
        <f>Q182-S181</f>
        <v>40063.59375</v>
      </c>
      <c r="U180" s="17">
        <f>MROUND(T180-INT(T180)-0.01041669/2,0.01041669)</f>
        <v>0.5833346399999999</v>
      </c>
      <c r="V180" s="51">
        <f>T180-INT(T180)</f>
        <v>0.59375</v>
      </c>
      <c r="X180" s="55" t="s">
        <v>83</v>
      </c>
      <c r="Y180" s="56">
        <v>40062.520833333336</v>
      </c>
    </row>
    <row r="181" spans="2:26" ht="9" customHeight="1">
      <c r="B181" s="32">
        <f>$S180</f>
        <v>1.0729166666642413</v>
      </c>
      <c r="C181" s="27">
        <f>$S180</f>
        <v>1.0729166666642413</v>
      </c>
      <c r="D181" s="33">
        <f>$S180</f>
        <v>1.0729166666642413</v>
      </c>
      <c r="E181" s="34">
        <f>$S180</f>
        <v>1.0729166666642413</v>
      </c>
      <c r="F181" s="27">
        <f>$S180</f>
        <v>1.0729166666642413</v>
      </c>
      <c r="G181" s="33">
        <f>$S180</f>
        <v>1.0729166666642413</v>
      </c>
      <c r="H181" s="34">
        <f>$S180</f>
        <v>1.0729166666642413</v>
      </c>
      <c r="I181" s="27">
        <f>$S180</f>
        <v>1.0729166666642413</v>
      </c>
      <c r="J181" s="33">
        <f>$S180</f>
        <v>1.0729166666642413</v>
      </c>
      <c r="K181" s="34">
        <f>$S180</f>
        <v>1.0729166666642413</v>
      </c>
      <c r="L181" s="27">
        <f>$S180</f>
        <v>1.0729166666642413</v>
      </c>
      <c r="M181" s="33">
        <f>$S180</f>
        <v>1.0729166666642413</v>
      </c>
      <c r="N181" s="34">
        <f>$S180</f>
        <v>1.0729166666642413</v>
      </c>
      <c r="O181" s="27">
        <f>$S180</f>
        <v>1.0729166666642413</v>
      </c>
      <c r="P181" s="31">
        <f>$S180</f>
        <v>1.0729166666642413</v>
      </c>
      <c r="Q181" s="30">
        <f>Q180</f>
        <v>40062.520833333336</v>
      </c>
      <c r="R181" s="15"/>
      <c r="S181" s="8">
        <f>Z181</f>
        <v>0.11458333333333334</v>
      </c>
      <c r="T181" s="29">
        <f>T180</f>
        <v>40063.59375</v>
      </c>
      <c r="U181" s="50" t="str">
        <f t="shared" si="5"/>
        <v>98.6  </v>
      </c>
      <c r="V181" s="19" t="str">
        <f>CONCATENATE(ROUND(T180-39965,1),"  ")</f>
        <v>98.6  </v>
      </c>
      <c r="Z181" s="53">
        <v>0.11458333333333334</v>
      </c>
    </row>
    <row r="182" spans="2:25" ht="12.75">
      <c r="B182" s="37" t="str">
        <f>X182</f>
        <v>Portland, Ore. </v>
      </c>
      <c r="C182" s="35"/>
      <c r="D182" s="35"/>
      <c r="E182" s="35"/>
      <c r="F182" s="35"/>
      <c r="G182" s="35"/>
      <c r="H182" s="35"/>
      <c r="I182" s="35"/>
      <c r="J182" s="35"/>
      <c r="K182" s="35"/>
      <c r="L182" s="35"/>
      <c r="M182" s="35"/>
      <c r="N182" s="35"/>
      <c r="O182" s="35"/>
      <c r="P182" s="36"/>
      <c r="Q182" s="14">
        <f>Y182</f>
        <v>40063.708333333336</v>
      </c>
      <c r="R182" s="16">
        <f>Q182-INT(Q182)</f>
        <v>0.7083333333357587</v>
      </c>
      <c r="S182" s="43" t="s">
        <v>97</v>
      </c>
      <c r="T182" s="44"/>
      <c r="U182" s="48" t="s">
        <v>97</v>
      </c>
      <c r="V182" s="48" t="s">
        <v>97</v>
      </c>
      <c r="X182" s="55" t="s">
        <v>84</v>
      </c>
      <c r="Y182" s="56">
        <v>40063.708333333336</v>
      </c>
    </row>
    <row r="183" spans="2:26" ht="9" customHeight="1" thickBot="1">
      <c r="B183" s="38" t="str">
        <f>$S182</f>
        <v>?</v>
      </c>
      <c r="C183" s="28" t="str">
        <f>$S182</f>
        <v>?</v>
      </c>
      <c r="D183" s="39" t="str">
        <f>$S182</f>
        <v>?</v>
      </c>
      <c r="E183" s="40" t="str">
        <f>$S182</f>
        <v>?</v>
      </c>
      <c r="F183" s="28" t="str">
        <f>$S182</f>
        <v>?</v>
      </c>
      <c r="G183" s="39" t="str">
        <f>$S182</f>
        <v>?</v>
      </c>
      <c r="H183" s="40" t="str">
        <f>$S182</f>
        <v>?</v>
      </c>
      <c r="I183" s="28" t="str">
        <f>$S182</f>
        <v>?</v>
      </c>
      <c r="J183" s="39" t="str">
        <f>$S182</f>
        <v>?</v>
      </c>
      <c r="K183" s="40" t="str">
        <f>$S182</f>
        <v>?</v>
      </c>
      <c r="L183" s="28" t="str">
        <f>$S182</f>
        <v>?</v>
      </c>
      <c r="M183" s="39" t="str">
        <f>$S182</f>
        <v>?</v>
      </c>
      <c r="N183" s="40" t="str">
        <f>$S182</f>
        <v>?</v>
      </c>
      <c r="O183" s="28" t="str">
        <f>$S182</f>
        <v>?</v>
      </c>
      <c r="P183" s="41" t="str">
        <f>$S182</f>
        <v>?</v>
      </c>
      <c r="Q183" s="42">
        <f>Q182</f>
        <v>40063.708333333336</v>
      </c>
      <c r="R183" s="18"/>
      <c r="S183" s="45"/>
      <c r="T183" s="46"/>
      <c r="U183" s="47"/>
      <c r="V183" s="47"/>
      <c r="Z183" s="53">
        <v>0.5</v>
      </c>
    </row>
  </sheetData>
  <mergeCells count="4">
    <mergeCell ref="T2:U2"/>
    <mergeCell ref="Q2:R2"/>
    <mergeCell ref="B2:P2"/>
    <mergeCell ref="B3:P3"/>
  </mergeCells>
  <conditionalFormatting sqref="U4:V4 R182 R4 R88 R36 R54 R72 R90 U20:V20 R38 R56 U24:V24 R74 R92 U42:V42 U60:V60 U78:V78 U96:V96 U26:V26 U44:V44 U62:V62 U80:V80 U98:V98 U28:V28 R6 R8 R10 U46:V46 U64:V64 R12 R14 U82:V82 R16 U100:V100 U30:V30 R18 U48:V48 U66:V66 R20 U84:V84 U6:V6 U32:V32 U8:V8 U50:V50 U68:V68 U10:V10 U86:V86 U34:V34 U12:V12 U52:V52 U70:V70 U14:V14 U88:V88 U36:V36 U54:V54 U16:V16 U72:V72 U18:V18 U90:V90 U22:V22 R22 R40 R58 R76 R94 U40:V40 U58:V58 U76:V76 U94:V94 U38:V38 U56:V56 U74:V74 U92:V92 U102:V102 R24 R42 R60 R78 R96 R26 R44 R62 R80 R98 R28 R46 R64 R82 R100 R30 R48 R66 R84 R32 R50 R68 R86 R34 R52 R70 R102 R134 R152 R170 U118:V118 R136 R154 U122:V122 R172 U140:V140 U158:V158 U176:V176 U124:V124 U142:V142 U160:V160 U178:V178 U126:V126 R104 R106 R108 U144:V144 U162:V162 R110 R112 U180:V180 R114 U128:V128 R116 U146:V146 U164:V164 R118 U104:V104 U130:V130 U106:V106 U148:V148 U166:V166 U108:V108 U132:V132 U110:V110 U150:V150 U168:V168 U112:V112 U134:V134 U152:V152 U114:V114 U170:V170 U116:V116 U120:V120 R120 R138 R156 R174 U138:V138 U156:V156 U174:V174 U136:V136 U154:V154 U172:V172 R168 R122 R140 R158 R176 R124 R142 R160 R178 R126 R144 R162 R180 R128 R146 R164 R130 R148 R166 R132 R150 U182:V182">
    <cfRule type="cellIs" priority="1" dxfId="0" operator="between" stopIfTrue="1">
      <formula>0.208333333333333</formula>
      <formula>0.458333333333333</formula>
    </cfRule>
    <cfRule type="cellIs" priority="2" dxfId="1" operator="between" stopIfTrue="1">
      <formula>0.458333333333333</formula>
      <formula>0.708333333333333</formula>
    </cfRule>
    <cfRule type="cellIs" priority="3" dxfId="2" operator="between" stopIfTrue="1">
      <formula>0.708333333333333</formula>
      <formula>0.958333333333333</formula>
    </cfRule>
  </conditionalFormatting>
  <conditionalFormatting sqref="S183 S93 S5 S7 S9 S11 S13 S15 S17 S19 S21 S23 S41 S59 S77 S95 S25 S43 S61 S79 S97 S27 S45 S63 S81 S99 S29 S47 S65 S83 S101 S31 S49 S67 S85 S33 S51 S69 S87 S35 S53 S71 S89 S37 S55 S73 S91 S39 S57 S75 S103 S105 S107 S109 S111 S113 S115 S117 S119 S121 S139 S157 S175 S123 S141 S159 S177 S125 S143 S161 S179 S127 S145 S163 S181 S129 S147 S165 S131 S149 S167 S133 S151 S169 S135 S153 S171 S137 S155 S173">
    <cfRule type="cellIs" priority="4" dxfId="3" operator="between" stopIfTrue="1">
      <formula>1/24</formula>
      <formula>2.5/24</formula>
    </cfRule>
    <cfRule type="cellIs" priority="5" dxfId="4" operator="between" stopIfTrue="1">
      <formula>2.5/24</formula>
      <formula>6/24</formula>
    </cfRule>
    <cfRule type="cellIs" priority="6" dxfId="0" operator="greaterThan" stopIfTrue="1">
      <formula>6/24</formula>
    </cfRule>
  </conditionalFormatting>
  <conditionalFormatting sqref="B5 B183 B43 B7 B47 B9 B13 B17 B21 B25 B29 B35 B37 B41 B45 B39 B33 B11 B15 B19 B23 B27 B31 B49 B93 B137 B181 B87 B131 B175 B51 B95 B139 B91 B135 B179 B53 B97 B141 B57 B101 B145 B61 B105 B149 B65 B109 B153 B69 B113 B157 B73 B117 B161 B79 B123 B167 B81 B125 B169 B85 B129 B173 B89 B133 B177 B83 B127 B171 B77 B121 B165 B55 B99 B143 B59 B103 B147 B63 B107 B151 B67 B111 B155 B71 B115 B159 B75 B119 B163">
    <cfRule type="cellIs" priority="7" dxfId="5" operator="between" stopIfTrue="1">
      <formula>0</formula>
      <formula>0.1111</formula>
    </cfRule>
    <cfRule type="cellIs" priority="8" dxfId="6" operator="between" stopIfTrue="1">
      <formula>0.1111</formula>
      <formula>0.2222</formula>
    </cfRule>
    <cfRule type="cellIs" priority="9" dxfId="7" operator="greaterThan" stopIfTrue="1">
      <formula>0.2222</formula>
    </cfRule>
  </conditionalFormatting>
  <conditionalFormatting sqref="C5 C183 C43 C7 C47 C9 C13 C17 C21 C25 C29 C35 C37 C41 C45 C39 C33 C11 C15 C19 C23 C27 C31 C49 C93 C137 C181 C87 C131 C175 C51 C95 C139 C91 C135 C179 C53 C97 C141 C57 C101 C145 C61 C105 C149 C65 C109 C153 C69 C113 C157 C73 C117 C161 C79 C123 C167 C81 C125 C169 C85 C129 C173 C89 C133 C177 C83 C127 C171 C77 C121 C165 C55 C99 C143 C59 C103 C147 C63 C107 C151 C67 C111 C155 C71 C115 C159 C75 C119 C163">
    <cfRule type="cellIs" priority="10" dxfId="5" operator="between" stopIfTrue="1">
      <formula>0.3333</formula>
      <formula>0.4444</formula>
    </cfRule>
    <cfRule type="cellIs" priority="11" dxfId="6" operator="between" stopIfTrue="1">
      <formula>0.4444</formula>
      <formula>0.5555</formula>
    </cfRule>
    <cfRule type="cellIs" priority="12" dxfId="7" operator="greaterThan" stopIfTrue="1">
      <formula>0.5555</formula>
    </cfRule>
  </conditionalFormatting>
  <conditionalFormatting sqref="G5 G183 G43 G7 G47 G9 G13 G17 G21 G25 G29 G35 G37 G41 G45 G39 G33 G11 G15 G19 G23 G27 G31 G49 G93 G137 G181 G87 G131 G175 G51 G95 G139 G91 G135 G179 G53 G97 G141 G57 G101 G145 G61 G105 G149 G65 G109 G153 G69 G113 G157 G73 G117 G161 G79 G123 G167 G81 G125 G169 G85 G129 G173 G89 G133 G177 G83 G127 G171 G77 G121 G165 G55 G99 G143 G59 G103 G147 G63 G107 G151 G67 G111 G155 G71 G115 G159 G75 G119 G163">
    <cfRule type="cellIs" priority="13" dxfId="5" operator="between" stopIfTrue="1">
      <formula>1.6666</formula>
      <formula>1.7777</formula>
    </cfRule>
    <cfRule type="cellIs" priority="14" dxfId="6" operator="between" stopIfTrue="1">
      <formula>1.7777</formula>
      <formula>1.8888</formula>
    </cfRule>
    <cfRule type="cellIs" priority="15" dxfId="7" operator="greaterThan" stopIfTrue="1">
      <formula>1.8888</formula>
    </cfRule>
  </conditionalFormatting>
  <conditionalFormatting sqref="D5 D183 D43 D7 D47 D9 D13 D17 D21 D25 D29 D35 D37 D41 D45 D39 D33 D11 D15 D19 D23 D27 D31 D49 D93 D137 D181 D87 D131 D175 D51 D95 D139 D91 D135 D179 D53 D97 D141 D57 D101 D145 D61 D105 D149 D65 D109 D153 D69 D113 D157 D73 D117 D161 D79 D123 D167 D81 D125 D169 D85 D129 D173 D89 D133 D177 D83 D127 D171 D77 D121 D165 D55 D99 D143 D59 D103 D147 D63 D107 D151 D67 D111 D155 D71 D115 D159 D75 D119 D163">
    <cfRule type="cellIs" priority="16" dxfId="5" operator="between" stopIfTrue="1">
      <formula>0.6666</formula>
      <formula>0.7777</formula>
    </cfRule>
    <cfRule type="cellIs" priority="17" dxfId="6" operator="between" stopIfTrue="1">
      <formula>0.7777</formula>
      <formula>0.8888</formula>
    </cfRule>
    <cfRule type="cellIs" priority="18" dxfId="7" operator="greaterThan" stopIfTrue="1">
      <formula>0.8888</formula>
    </cfRule>
  </conditionalFormatting>
  <conditionalFormatting sqref="E5 E183 E43 E7 E47 E9 E13 E17 E21 E25 E29 E35 E37 E41 E45 E39 E33 E11 E15 E19 E23 E27 E31 E49 E93 E137 E181 E87 E131 E175 E51 E95 E139 E91 E135 E179 E53 E97 E141 E57 E101 E145 E61 E105 E149 E65 E109 E153 E69 E113 E157 E73 E117 E161 E79 E123 E167 E81 E125 E169 E85 E129 E173 E89 E133 E177 E83 E127 E171 E77 E121 E165 E55 E99 E143 E59 E103 E147 E63 E107 E151 E67 E111 E155 E71 E115 E159 E75 E119 E163">
    <cfRule type="cellIs" priority="19" dxfId="5" operator="between" stopIfTrue="1">
      <formula>1</formula>
      <formula>1.1111</formula>
    </cfRule>
    <cfRule type="cellIs" priority="20" dxfId="6" operator="between" stopIfTrue="1">
      <formula>1.1111</formula>
      <formula>1.2222</formula>
    </cfRule>
    <cfRule type="cellIs" priority="21" dxfId="7" operator="greaterThan" stopIfTrue="1">
      <formula>1.2222</formula>
    </cfRule>
  </conditionalFormatting>
  <conditionalFormatting sqref="F5 F183 F43 F7 F47 F9 F13 F17 F21 F25 F29 F35 F37 F41 F45 F39 F33 F11 F15 F19 F23 F27 F31 F49 F93 F137 F181 F87 F131 F175 F51 F95 F139 F91 F135 F179 F53 F97 F141 F57 F101 F145 F61 F105 F149 F65 F109 F153 F69 F113 F157 F73 F117 F161 F79 F123 F167 F81 F125 F169 F85 F129 F173 F89 F133 F177 F83 F127 F171 F77 F121 F165 F55 F99 F143 F59 F103 F147 F63 F107 F151 F67 F111 F155 F71 F115 F159 F75 F119 F163">
    <cfRule type="cellIs" priority="22" dxfId="5" operator="between" stopIfTrue="1">
      <formula>1.3333</formula>
      <formula>1.4444</formula>
    </cfRule>
    <cfRule type="cellIs" priority="23" dxfId="6" operator="between" stopIfTrue="1">
      <formula>1.4444</formula>
      <formula>1.5555</formula>
    </cfRule>
    <cfRule type="cellIs" priority="24" dxfId="7" operator="greaterThan" stopIfTrue="1">
      <formula>1.5555</formula>
    </cfRule>
  </conditionalFormatting>
  <conditionalFormatting sqref="H5 H183 H43 H7 H47 H9 H13 H17 H21 H25 H29 H35 H37 H41 H45 H39 H33 H11 H15 H19 H23 H27 H31 H49 H93 H137 H181 H87 H131 H175 H51 H95 H139 H91 H135 H179 H53 H97 H141 H57 H101 H145 H61 H105 H149 H65 H109 H153 H69 H113 H157 H73 H117 H161 H79 H123 H167 H81 H125 H169 H85 H129 H173 H89 H133 H177 H83 H127 H171 H77 H121 H165 H55 H99 H143 H59 H103 H147 H63 H107 H151 H67 H111 H155 H71 H115 H159 H75 H119 H163">
    <cfRule type="cellIs" priority="25" dxfId="5" operator="between" stopIfTrue="1">
      <formula>2</formula>
      <formula>2.1111</formula>
    </cfRule>
    <cfRule type="cellIs" priority="26" dxfId="6" operator="between" stopIfTrue="1">
      <formula>2.1111</formula>
      <formula>2.2222</formula>
    </cfRule>
    <cfRule type="cellIs" priority="27" dxfId="7" operator="greaterThan" stopIfTrue="1">
      <formula>2.2222</formula>
    </cfRule>
  </conditionalFormatting>
  <conditionalFormatting sqref="I5 I183 I43 I7 I47 I9 I13 I17 I21 I25 I29 I35 I37 I41 I45 I39 I33 I11 I15 I19 I23 I27 I31 I49 I93 I137 I181 I87 I131 I175 I51 I95 I139 I91 I135 I179 I53 I97 I141 I57 I101 I145 I61 I105 I149 I65 I109 I153 I69 I113 I157 I73 I117 I161 I79 I123 I167 I81 I125 I169 I85 I129 I173 I89 I133 I177 I83 I127 I171 I77 I121 I165 I55 I99 I143 I59 I103 I147 I63 I107 I151 I67 I111 I155 I71 I115 I159 I75 I119 I163">
    <cfRule type="cellIs" priority="28" dxfId="5" operator="between" stopIfTrue="1">
      <formula>2.3333</formula>
      <formula>2.4444</formula>
    </cfRule>
    <cfRule type="cellIs" priority="29" dxfId="6" operator="between" stopIfTrue="1">
      <formula>2.4444</formula>
      <formula>2.5555</formula>
    </cfRule>
    <cfRule type="cellIs" priority="30" dxfId="7" operator="greaterThan" stopIfTrue="1">
      <formula>2.5555</formula>
    </cfRule>
  </conditionalFormatting>
  <conditionalFormatting sqref="J5 J183 J43 J7 J47 J9 J13 J17 J21 J25 J29 J35 J37 J41 J45 J39 J33 J11 J15 J19 J23 J27 J31 J49 J93 J137 J181 J87 J131 J175 J51 J95 J139 J91 J135 J179 J53 J97 J141 J57 J101 J145 J61 J105 J149 J65 J109 J153 J69 J113 J157 J73 J117 J161 J79 J123 J167 J81 J125 J169 J85 J129 J173 J89 J133 J177 J83 J127 J171 J77 J121 J165 J55 J99 J143 J59 J103 J147 J63 J107 J151 J67 J111 J155 J71 J115 J159 J75 J119 J163">
    <cfRule type="cellIs" priority="31" dxfId="5" operator="between" stopIfTrue="1">
      <formula>2.6666</formula>
      <formula>2.7777</formula>
    </cfRule>
    <cfRule type="cellIs" priority="32" dxfId="6" operator="between" stopIfTrue="1">
      <formula>2.7777</formula>
      <formula>2.8888</formula>
    </cfRule>
    <cfRule type="cellIs" priority="33" dxfId="7" operator="greaterThan" stopIfTrue="1">
      <formula>2.8888</formula>
    </cfRule>
  </conditionalFormatting>
  <conditionalFormatting sqref="K5 K183 K43 K7 K47 K9 K13 K17 K21 K25 K29 K35 K37 K41 K45 K39 K33 K11 K15 K19 K23 K27 K31 K49 K93 K137 K181 K87 K131 K175 K51 K95 K139 K91 K135 K179 K53 K97 K141 K57 K101 K145 K61 K105 K149 K65 K109 K153 K69 K113 K157 K73 K117 K161 K79 K123 K167 K81 K125 K169 K85 K129 K173 K89 K133 K177 K83 K127 K171 K77 K121 K165 K55 K99 K143 K59 K103 K147 K63 K107 K151 K67 K111 K155 K71 K115 K159 K75 K119 K163">
    <cfRule type="cellIs" priority="34" dxfId="5" operator="between" stopIfTrue="1">
      <formula>3</formula>
      <formula>3.1111</formula>
    </cfRule>
    <cfRule type="cellIs" priority="35" dxfId="6" operator="between" stopIfTrue="1">
      <formula>3.1111</formula>
      <formula>3.2222</formula>
    </cfRule>
    <cfRule type="cellIs" priority="36" dxfId="7" operator="greaterThan" stopIfTrue="1">
      <formula>3.2222</formula>
    </cfRule>
  </conditionalFormatting>
  <conditionalFormatting sqref="L5 L183 L43 L7 L47 L9 L13 L17 L21 L25 L29 L35 L37 L41 L45 L39 L33 L11 L15 L19 L23 L27 L31 L49 L93 L137 L181 L87 L131 L175 L51 L95 L139 L91 L135 L179 L53 L97 L141 L57 L101 L145 L61 L105 L149 L65 L109 L153 L69 L113 L157 L73 L117 L161 L79 L123 L167 L81 L125 L169 L85 L129 L173 L89 L133 L177 L83 L127 L171 L77 L121 L165 L55 L99 L143 L59 L103 L147 L63 L107 L151 L67 L111 L155 L71 L115 L159 L75 L119 L163">
    <cfRule type="cellIs" priority="37" dxfId="5" operator="between" stopIfTrue="1">
      <formula>3.3333</formula>
      <formula>3.4444</formula>
    </cfRule>
    <cfRule type="cellIs" priority="38" dxfId="6" operator="between" stopIfTrue="1">
      <formula>3.4444</formula>
      <formula>3.5555</formula>
    </cfRule>
    <cfRule type="cellIs" priority="39" dxfId="7" operator="greaterThan" stopIfTrue="1">
      <formula>3.5555</formula>
    </cfRule>
  </conditionalFormatting>
  <conditionalFormatting sqref="M5 M183 M43 M7 M47 M9 M13 M17 M21 M25 M29 M35 M37 M41 M45 M39 M33 M11 M15 M19 M23 M27 M31 M49 M93 M137 M181 M87 M131 M175 M51 M95 M139 M91 M135 M179 M53 M97 M141 M57 M101 M145 M61 M105 M149 M65 M109 M153 M69 M113 M157 M73 M117 M161 M79 M123 M167 M81 M125 M169 M85 M129 M173 M89 M133 M177 M83 M127 M171 M77 M121 M165 M55 M99 M143 M59 M103 M147 M63 M107 M151 M67 M111 M155 M71 M115 M159 M75 M119 M163">
    <cfRule type="cellIs" priority="40" dxfId="5" operator="between" stopIfTrue="1">
      <formula>3.6666</formula>
      <formula>3.7777</formula>
    </cfRule>
    <cfRule type="cellIs" priority="41" dxfId="6" operator="between" stopIfTrue="1">
      <formula>3.7777</formula>
      <formula>3.8888</formula>
    </cfRule>
    <cfRule type="cellIs" priority="42" dxfId="7" operator="greaterThan" stopIfTrue="1">
      <formula>3.8888</formula>
    </cfRule>
  </conditionalFormatting>
  <conditionalFormatting sqref="N5 N183 N43 N7 N47 N9 N13 N17 N21 N25 N29 N35 N37 N41 N45 N39 N33 N11 N15 N19 N23 N27 N31 N49 N93 N137 N181 N87 N131 N175 N51 N95 N139 N91 N135 N179 N53 N97 N141 N57 N101 N145 N61 N105 N149 N65 N109 N153 N69 N113 N157 N73 N117 N161 N79 N123 N167 N81 N125 N169 N85 N129 N173 N89 N133 N177 N83 N127 N171 N77 N121 N165 N55 N99 N143 N59 N103 N147 N63 N107 N151 N67 N111 N155 N71 N115 N159 N75 N119 N163">
    <cfRule type="cellIs" priority="43" dxfId="5" operator="between" stopIfTrue="1">
      <formula>4</formula>
      <formula>4.1111</formula>
    </cfRule>
    <cfRule type="cellIs" priority="44" dxfId="6" operator="between" stopIfTrue="1">
      <formula>4.1111</formula>
      <formula>4.2222</formula>
    </cfRule>
    <cfRule type="cellIs" priority="45" dxfId="7" operator="greaterThan" stopIfTrue="1">
      <formula>4.2222</formula>
    </cfRule>
  </conditionalFormatting>
  <conditionalFormatting sqref="O5 O183 O43 O7 O47 O9 O13 O17 O21 O25 O29 O35 O37 O41 O45 O39 O33 O11 O15 O19 O23 O27 O31 O49 O93 O137 O181 O87 O131 O175 O51 O95 O139 O91 O135 O179 O53 O97 O141 O57 O101 O145 O61 O105 O149 O65 O109 O153 O69 O113 O157 O73 O117 O161 O79 O123 O167 O81 O125 O169 O85 O129 O173 O89 O133 O177 O83 O127 O171 O77 O121 O165 O55 O99 O143 O59 O103 O147 O63 O107 O151 O67 O111 O155 O71 O115 O159 O75 O119 O163">
    <cfRule type="cellIs" priority="46" dxfId="5" operator="between" stopIfTrue="1">
      <formula>4.3333</formula>
      <formula>4.4444</formula>
    </cfRule>
    <cfRule type="cellIs" priority="47" dxfId="6" operator="between" stopIfTrue="1">
      <formula>4.4444</formula>
      <formula>4.5555</formula>
    </cfRule>
    <cfRule type="cellIs" priority="48" dxfId="7" operator="greaterThan" stopIfTrue="1">
      <formula>4.5555</formula>
    </cfRule>
  </conditionalFormatting>
  <conditionalFormatting sqref="P5 P183 P43 P7 P47 P9 P13 P17 P21 P25 P29 P35 P37 P41 P45 P39 P33 P11 P15 P19 P23 P27 P31 P49 P93 P137 P181 P87 P131 P175 P51 P95 P139 P91 P135 P179 P53 P97 P141 P57 P101 P145 P61 P105 P149 P65 P109 P153 P69 P113 P157 P73 P117 P161 P79 P123 P167 P81 P125 P169 P85 P129 P173 P89 P133 P177 P83 P127 P171 P77 P121 P165 P55 P99 P143 P59 P103 P147 P63 P107 P151 P67 P111 P155 P71 P115 P159 P75 P119 P163">
    <cfRule type="cellIs" priority="49" dxfId="5" operator="between" stopIfTrue="1">
      <formula>4.6666</formula>
      <formula>4.7777</formula>
    </cfRule>
    <cfRule type="cellIs" priority="50" dxfId="6" operator="between" stopIfTrue="1">
      <formula>4.7777</formula>
      <formula>4.8888</formula>
    </cfRule>
    <cfRule type="cellIs" priority="51" dxfId="7" operator="greaterThan" stopIfTrue="1">
      <formula>4.8888</formula>
    </cfRule>
  </conditionalFormatting>
  <printOptions/>
  <pageMargins left="0.75" right="0.75" top="1" bottom="1" header="0.5" footer="0.5"/>
  <pageSetup horizontalDpi="600" verticalDpi="600" orientation="portrait" scale="87" r:id="rId1"/>
  <rowBreaks count="2" manualBreakCount="2">
    <brk id="63" max="34" man="1"/>
    <brk id="13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Merrill Lynch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slovelac</dc:creator>
  <cp:keywords/>
  <dc:description/>
  <cp:lastModifiedBy>Sarah Lovelace</cp:lastModifiedBy>
  <cp:lastPrinted>2009-02-19T22:29:01Z</cp:lastPrinted>
  <dcterms:created xsi:type="dcterms:W3CDTF">2008-12-08T15:54:18Z</dcterms:created>
  <dcterms:modified xsi:type="dcterms:W3CDTF">2009-02-24T00:43:31Z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-1265747938</vt:i4>
  </property>
  <property fmtid="{D5CDD505-2E9C-101B-9397-08002B2CF9AE}" pid="3" name="_EmailSubject">
    <vt:lpwstr>RE: </vt:lpwstr>
  </property>
  <property fmtid="{D5CDD505-2E9C-101B-9397-08002B2CF9AE}" pid="4" name="_AuthorEmail">
    <vt:lpwstr>Joseph_Salvucci@ml.com</vt:lpwstr>
  </property>
  <property fmtid="{D5CDD505-2E9C-101B-9397-08002B2CF9AE}" pid="5" name="_AuthorEmailDisplayName">
    <vt:lpwstr>Salvucci, Joseph (USPC.PCS&amp;T.Hopewell)</vt:lpwstr>
  </property>
  <property fmtid="{D5CDD505-2E9C-101B-9397-08002B2CF9AE}" pid="6" name="_PreviousAdHocReviewCycleID">
    <vt:i4>2012605378</vt:i4>
  </property>
  <property fmtid="{D5CDD505-2E9C-101B-9397-08002B2CF9AE}" pid="7" name="_ReviewingToolsShownOnce">
    <vt:lpwstr/>
  </property>
</Properties>
</file>