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1805" windowHeight="6630" activeTab="0"/>
  </bookViews>
  <sheets>
    <sheet name="Trip Timeline" sheetId="1" r:id="rId1"/>
    <sheet name="Trip Timeline Rounded" sheetId="2" r:id="rId2"/>
  </sheets>
  <definedNames>
    <definedName name="_xlnm.Print_Area" localSheetId="0">'Trip Timeline'!$A$1:$Z$181</definedName>
    <definedName name="_xlnm.Print_Area" localSheetId="1">'Trip Timeline Rounded'!$A$1:$W$181</definedName>
  </definedNames>
  <calcPr fullCalcOnLoad="1"/>
</workbook>
</file>

<file path=xl/comments2.xml><?xml version="1.0" encoding="utf-8"?>
<comments xmlns="http://schemas.openxmlformats.org/spreadsheetml/2006/main">
  <authors>
    <author>Sarah Malia Lovelace</author>
  </authors>
  <commentList>
    <comment ref="U4" authorId="0">
      <text>
        <r>
          <rPr>
            <b/>
            <sz val="8"/>
            <rFont val="Tahoma"/>
            <family val="0"/>
          </rPr>
          <t xml:space="preserve">Joey:
Getting the "#NAME?" error.  Load the Analysis ToolPak add-in, but only if you want to see the rounding functionality.  Otherwise just look at the other tab.  Here's how to load it:
&lt;snip from MS Excel help&gt;
1. On the Tools menu, click Add-Ins.
2. In the Add-Ins available box, select the check box next to Analysis Toolpak, and then click OK.
     Tip:   If Analysis Toolpak is not listed, click Browse to locate it.
3.  If you see a message that tells you the Analysis Toolpak is not currently installed on your computer, click Yes to install it.
4.  Click Tools on the menu bar. When you load the Analysis Toolpak, the Data Analysis command is added to the Tools menu. </t>
        </r>
      </text>
    </comment>
  </commentList>
</comments>
</file>

<file path=xl/sharedStrings.xml><?xml version="1.0" encoding="utf-8"?>
<sst xmlns="http://schemas.openxmlformats.org/spreadsheetml/2006/main" count="114" uniqueCount="98">
  <si>
    <t>Destination</t>
  </si>
  <si>
    <t>Arrival</t>
  </si>
  <si>
    <t>Departure</t>
  </si>
  <si>
    <t>Travel Time</t>
  </si>
  <si>
    <t>Time in Location</t>
  </si>
  <si>
    <t>Days Elapsed</t>
  </si>
  <si>
    <t>Lenth-of-Stay -o- Meter</t>
  </si>
  <si>
    <t xml:space="preserve">Washington, D.C. </t>
  </si>
  <si>
    <t xml:space="preserve">Baltimore, Md. </t>
  </si>
  <si>
    <t xml:space="preserve">Philadelphia, Pa. </t>
  </si>
  <si>
    <t xml:space="preserve">New York, N.Y. </t>
  </si>
  <si>
    <t xml:space="preserve">South Hadley, Mass. </t>
  </si>
  <si>
    <t xml:space="preserve">Cape Cod, Mass. </t>
  </si>
  <si>
    <t xml:space="preserve">Boston, Mass. </t>
  </si>
  <si>
    <t xml:space="preserve">Portland, Maine </t>
  </si>
  <si>
    <t xml:space="preserve">Athens, Maine </t>
  </si>
  <si>
    <t xml:space="preserve">Burlington, Vt. </t>
  </si>
  <si>
    <t xml:space="preserve">Adirondack Park </t>
  </si>
  <si>
    <t xml:space="preserve">Finger Lakes Region, N.Y. </t>
  </si>
  <si>
    <t xml:space="preserve">Buffalo, N.Y. </t>
  </si>
  <si>
    <t xml:space="preserve">Cleveland, Ohio </t>
  </si>
  <si>
    <t xml:space="preserve">Pittsburgh, Pa. </t>
  </si>
  <si>
    <t xml:space="preserve">Williamsport, Pa. </t>
  </si>
  <si>
    <t xml:space="preserve">Blue Ridge Parkway </t>
  </si>
  <si>
    <t xml:space="preserve">Asheville, N.C. </t>
  </si>
  <si>
    <t xml:space="preserve">Charlotte, N.C. </t>
  </si>
  <si>
    <t xml:space="preserve">Charleston, S.C. </t>
  </si>
  <si>
    <t xml:space="preserve">Savannah, Ga. </t>
  </si>
  <si>
    <t xml:space="preserve">Jacksonville, Fla. </t>
  </si>
  <si>
    <t xml:space="preserve">Daytona Beach, Fla. </t>
  </si>
  <si>
    <t xml:space="preserve">Miami, Fla. </t>
  </si>
  <si>
    <t xml:space="preserve">Key West, Fla. </t>
  </si>
  <si>
    <t xml:space="preserve">Tampa, Fla. </t>
  </si>
  <si>
    <t xml:space="preserve">Macon, Ga. </t>
  </si>
  <si>
    <t xml:space="preserve">Atlanta, Ga. </t>
  </si>
  <si>
    <t xml:space="preserve">Birmingham, Ala. </t>
  </si>
  <si>
    <t xml:space="preserve">Montgomery, Ala. </t>
  </si>
  <si>
    <t xml:space="preserve">Pensacola, Fla. </t>
  </si>
  <si>
    <t xml:space="preserve">Mobile, Ala. </t>
  </si>
  <si>
    <t xml:space="preserve">New Orleans, La. </t>
  </si>
  <si>
    <t xml:space="preserve">Baton Rouge, La. </t>
  </si>
  <si>
    <t xml:space="preserve">Memphis, Tenn. </t>
  </si>
  <si>
    <t xml:space="preserve">St. Louis, Mo. </t>
  </si>
  <si>
    <t xml:space="preserve">Louisville, Ky. </t>
  </si>
  <si>
    <t xml:space="preserve">Indianapolis, Ind. </t>
  </si>
  <si>
    <t xml:space="preserve">Grand Rapids, Mich. </t>
  </si>
  <si>
    <t xml:space="preserve">Chicago, Ill. </t>
  </si>
  <si>
    <t xml:space="preserve">Milwaukee, Wis. </t>
  </si>
  <si>
    <t xml:space="preserve">Minneapolis/St. Paul, Minn. </t>
  </si>
  <si>
    <t xml:space="preserve">Detroit Lakes, Minn. </t>
  </si>
  <si>
    <t xml:space="preserve">Badlands National Park </t>
  </si>
  <si>
    <t xml:space="preserve">Sioux Falls, S.D. </t>
  </si>
  <si>
    <t xml:space="preserve">Omaha, Neb. </t>
  </si>
  <si>
    <t xml:space="preserve">Wichita, Kan. </t>
  </si>
  <si>
    <t xml:space="preserve">Dallas, Texas </t>
  </si>
  <si>
    <t xml:space="preserve">Houston, Texas </t>
  </si>
  <si>
    <t xml:space="preserve">San Antonio, Texas </t>
  </si>
  <si>
    <t xml:space="preserve">Austin, Texas </t>
  </si>
  <si>
    <t xml:space="preserve">Abilene, Texas </t>
  </si>
  <si>
    <t xml:space="preserve">Amarillo, Texas </t>
  </si>
  <si>
    <t xml:space="preserve">Colorado Springs, Colo. </t>
  </si>
  <si>
    <t xml:space="preserve">Denver, Colo. </t>
  </si>
  <si>
    <t xml:space="preserve">Boulder, Colo. </t>
  </si>
  <si>
    <t xml:space="preserve">Cheyenne, Wyo. </t>
  </si>
  <si>
    <t xml:space="preserve">Casper, Wyo. </t>
  </si>
  <si>
    <t xml:space="preserve">Billings, Mont. </t>
  </si>
  <si>
    <t xml:space="preserve">Yellowstone National Park </t>
  </si>
  <si>
    <t xml:space="preserve">Idaho Falls, Idaho </t>
  </si>
  <si>
    <t xml:space="preserve">Salt Lake City, Utah </t>
  </si>
  <si>
    <t xml:space="preserve">Las Vegas, Nev. </t>
  </si>
  <si>
    <t xml:space="preserve">San Bernardino, Calif. </t>
  </si>
  <si>
    <t xml:space="preserve">San Diego, Calif. </t>
  </si>
  <si>
    <t xml:space="preserve">Los Angeles, Calif. </t>
  </si>
  <si>
    <t xml:space="preserve">Santa Monica, Calif. </t>
  </si>
  <si>
    <t xml:space="preserve">Santa Cruz, Calif. </t>
  </si>
  <si>
    <t xml:space="preserve">San Jose, Calif. </t>
  </si>
  <si>
    <t xml:space="preserve">San Francisco, Calif. </t>
  </si>
  <si>
    <t xml:space="preserve">Napa Valley, Calif. </t>
  </si>
  <si>
    <t xml:space="preserve">Pacific Coastal Highway </t>
  </si>
  <si>
    <t xml:space="preserve">Eugene, Ore. </t>
  </si>
  <si>
    <t xml:space="preserve">Seattle, Wa. </t>
  </si>
  <si>
    <t xml:space="preserve">Portland, Ore. </t>
  </si>
  <si>
    <t>Hanover, N.H.</t>
  </si>
  <si>
    <t>Harrisburg, Pa.</t>
  </si>
  <si>
    <t>Selinsgrove, Pa.</t>
  </si>
  <si>
    <t>Bryce Canyon</t>
  </si>
  <si>
    <t>Zion Canyon</t>
  </si>
  <si>
    <t>Grand Canyon</t>
  </si>
  <si>
    <t xml:space="preserve">Death Valley Nat'l Park, Calif. </t>
  </si>
  <si>
    <t xml:space="preserve">Wasatch-Cache Nat'l Forest </t>
  </si>
  <si>
    <t>Shenendoah Nat'l Park</t>
  </si>
  <si>
    <t>Great Smokey Mountain</t>
  </si>
  <si>
    <t>Yosemite Nat'l Park</t>
  </si>
  <si>
    <t xml:space="preserve">Sanoma Valley, Calif. </t>
  </si>
  <si>
    <t>?</t>
  </si>
  <si>
    <t>Input area:  Hide when not in use.</t>
  </si>
  <si>
    <t>Oklahoma City, Okla.</t>
  </si>
  <si>
    <t>Olympic Nat'l Park</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</si>
</sst>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h]:mm:ss;@"/>
    <numFmt numFmtId="166" formatCode="h:mm;@"/>
    <numFmt numFmtId="167" formatCode="[$-409]dddd\,\ mmmm\ dd\,\ yyyy"/>
    <numFmt numFmtId="168" formatCode="[$-409]m/d/yy\ h:mm\ AM/PM;@"/>
    <numFmt numFmtId="169" formatCode="d\ h:mm"/>
    <numFmt numFmtId="170" formatCode="mmm\-yyyy"/>
    <numFmt numFmtId="171" formatCode="d&quot;d&quot;\ h:mm"/>
    <numFmt numFmtId="172" formatCode="0.0"/>
    <numFmt numFmtId="173" formatCode="0.0000000000"/>
    <numFmt numFmtId="174" formatCode="0.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m/d/yyyy;@"/>
    <numFmt numFmtId="183" formatCode="m/d/yy;@"/>
    <numFmt numFmtId="184" formatCode="m/d;@"/>
    <numFmt numFmtId="185" formatCode="h:mm\ a/p"/>
    <numFmt numFmtId="186" formatCode="h:mma/p"/>
    <numFmt numFmtId="187" formatCode="0.000000000000"/>
    <numFmt numFmtId="188" formatCode="0.0000000000000"/>
    <numFmt numFmtId="189" formatCode="0.00000000000000"/>
    <numFmt numFmtId="190" formatCode="0.000000000000000"/>
    <numFmt numFmtId="191" formatCode="0.0000000000000000"/>
    <numFmt numFmtId="192" formatCode="0.00000000000000000"/>
    <numFmt numFmtId="193" formatCode="[$-F400]h:mm:ss\ AM/PM"/>
    <numFmt numFmtId="194" formatCode="0.000000000000000000"/>
    <numFmt numFmtId="195" formatCode="[$-F800]dddd\,\ mmmm\ dd\,\ yyyy"/>
    <numFmt numFmtId="196" formatCode="[$-F800]dddd"/>
    <numFmt numFmtId="197" formatCode="ddd"/>
    <numFmt numFmtId="198" formatCode="0.0000000000000000000"/>
  </numFmts>
  <fonts count="19">
    <font>
      <sz val="10"/>
      <name val="Arial"/>
      <family val="0"/>
    </font>
    <font>
      <b/>
      <sz val="10"/>
      <name val="Arial"/>
      <family val="2"/>
    </font>
    <font>
      <sz val="8"/>
      <name val="Arial"/>
      <family val="0"/>
    </font>
    <font>
      <sz val="7.5"/>
      <name val="Arial"/>
      <family val="0"/>
    </font>
    <font>
      <i/>
      <sz val="8"/>
      <name val="Arial"/>
      <family val="2"/>
    </font>
    <font>
      <sz val="7.5"/>
      <color indexed="9"/>
      <name val="Arial"/>
      <family val="0"/>
    </font>
    <font>
      <i/>
      <sz val="6.5"/>
      <name val="Arial"/>
      <family val="2"/>
    </font>
    <font>
      <sz val="6"/>
      <name val="Arial"/>
      <family val="0"/>
    </font>
    <font>
      <sz val="6.5"/>
      <name val="Arial"/>
      <family val="0"/>
    </font>
    <font>
      <u val="single"/>
      <sz val="10"/>
      <color indexed="12"/>
      <name val="Arial"/>
      <family val="0"/>
    </font>
    <font>
      <u val="single"/>
      <sz val="10"/>
      <color indexed="36"/>
      <name val="Arial"/>
      <family val="0"/>
    </font>
    <font>
      <sz val="5"/>
      <name val="Arial"/>
      <family val="0"/>
    </font>
    <font>
      <i/>
      <sz val="6.5"/>
      <color indexed="23"/>
      <name val="Arial"/>
      <family val="2"/>
    </font>
    <font>
      <sz val="5"/>
      <color indexed="23"/>
      <name val="Arial"/>
      <family val="2"/>
    </font>
    <font>
      <b/>
      <sz val="9"/>
      <name val="Arial"/>
      <family val="2"/>
    </font>
    <font>
      <sz val="10"/>
      <color indexed="10"/>
      <name val="Arial"/>
      <family val="0"/>
    </font>
    <font>
      <sz val="7.5"/>
      <color indexed="10"/>
      <name val="Arial"/>
      <family val="0"/>
    </font>
    <font>
      <b/>
      <sz val="8"/>
      <name val="Tahoma"/>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ashed"/>
      <bottom>
        <color indexed="63"/>
      </bottom>
    </border>
    <border>
      <left>
        <color indexed="63"/>
      </left>
      <right>
        <color indexed="63"/>
      </right>
      <top>
        <color indexed="63"/>
      </top>
      <bottom style="dashed"/>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dashed"/>
      <bottom>
        <color indexed="63"/>
      </bottom>
    </border>
    <border>
      <left>
        <color indexed="63"/>
      </left>
      <right style="hair"/>
      <top>
        <color indexed="63"/>
      </top>
      <bottom style="dashed"/>
    </border>
    <border>
      <left>
        <color indexed="63"/>
      </left>
      <right style="hair"/>
      <top style="dashed"/>
      <bottom>
        <color indexed="63"/>
      </bottom>
    </border>
    <border>
      <left>
        <color indexed="63"/>
      </left>
      <right style="medium"/>
      <top style="dashed"/>
      <bottom>
        <color indexed="63"/>
      </bottom>
    </border>
    <border>
      <left>
        <color indexed="63"/>
      </left>
      <right style="hair"/>
      <top>
        <color indexed="63"/>
      </top>
      <bottom style="medium"/>
    </border>
    <border>
      <left>
        <color indexed="63"/>
      </left>
      <right style="medium"/>
      <top>
        <color indexed="63"/>
      </top>
      <bottom style="dashed"/>
    </border>
    <border>
      <left>
        <color indexed="63"/>
      </left>
      <right>
        <color indexed="63"/>
      </right>
      <top>
        <color indexed="63"/>
      </top>
      <bottom style="medium"/>
    </border>
    <border>
      <left style="hair"/>
      <right>
        <color indexed="63"/>
      </right>
      <top>
        <color indexed="63"/>
      </top>
      <bottom style="dashed"/>
    </border>
    <border>
      <left style="medium"/>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medium"/>
      <right>
        <color indexed="63"/>
      </right>
      <top style="dashed"/>
      <bottom>
        <color indexed="63"/>
      </bottom>
    </border>
    <border>
      <left style="medium"/>
      <right>
        <color indexed="63"/>
      </right>
      <top>
        <color indexed="63"/>
      </top>
      <bottom style="medium"/>
    </border>
    <border>
      <left>
        <color indexed="63"/>
      </left>
      <right style="thin">
        <color indexed="9"/>
      </right>
      <top>
        <color indexed="63"/>
      </top>
      <bottom style="medium"/>
    </border>
    <border>
      <left style="thin">
        <color indexed="9"/>
      </left>
      <right>
        <color indexed="63"/>
      </right>
      <top>
        <color indexed="63"/>
      </top>
      <bottom style="medium"/>
    </border>
    <border>
      <left style="hair"/>
      <right>
        <color indexed="63"/>
      </right>
      <top>
        <color indexed="63"/>
      </top>
      <bottom style="medium"/>
    </border>
    <border>
      <left>
        <color indexed="63"/>
      </left>
      <right style="medium"/>
      <top>
        <color indexed="63"/>
      </top>
      <bottom style="medium"/>
    </border>
    <border>
      <left style="medium"/>
      <right style="medium"/>
      <top style="dashed"/>
      <bottom>
        <color indexed="63"/>
      </bottom>
    </border>
    <border>
      <left style="hair"/>
      <right>
        <color indexed="63"/>
      </right>
      <top style="medium"/>
      <bottom>
        <color indexed="63"/>
      </bottom>
    </border>
    <border>
      <left>
        <color indexed="63"/>
      </left>
      <right style="hair"/>
      <top style="medium"/>
      <bottom>
        <color indexed="63"/>
      </bottom>
    </border>
    <border>
      <left style="medium"/>
      <right>
        <color indexed="63"/>
      </right>
      <top style="medium"/>
      <bottom>
        <color indexed="63"/>
      </bottom>
    </border>
    <border>
      <left style="medium"/>
      <right>
        <color indexed="63"/>
      </right>
      <top>
        <color indexed="63"/>
      </top>
      <bottom style="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2" borderId="0" xfId="0" applyFill="1" applyAlignment="1">
      <alignment/>
    </xf>
    <xf numFmtId="0" fontId="3" fillId="2" borderId="0" xfId="0" applyFont="1" applyFill="1" applyAlignment="1">
      <alignment/>
    </xf>
    <xf numFmtId="0" fontId="0" fillId="2" borderId="0" xfId="0" applyFill="1" applyAlignment="1">
      <alignment/>
    </xf>
    <xf numFmtId="0" fontId="0" fillId="2" borderId="0" xfId="0" applyFill="1" applyAlignment="1">
      <alignment horizontal="center"/>
    </xf>
    <xf numFmtId="0" fontId="1" fillId="2" borderId="1" xfId="0" applyFont="1" applyFill="1" applyBorder="1" applyAlignment="1">
      <alignment horizontal="center" textRotation="90"/>
    </xf>
    <xf numFmtId="0" fontId="1" fillId="2" borderId="2" xfId="0" applyFont="1" applyFill="1" applyBorder="1" applyAlignment="1">
      <alignment horizontal="center" textRotation="90"/>
    </xf>
    <xf numFmtId="171" fontId="0" fillId="2" borderId="3" xfId="0" applyNumberFormat="1" applyFill="1" applyBorder="1" applyAlignment="1">
      <alignment horizontal="center"/>
    </xf>
    <xf numFmtId="20" fontId="3" fillId="3" borderId="4" xfId="0" applyNumberFormat="1" applyFont="1" applyFill="1" applyBorder="1" applyAlignment="1">
      <alignment horizontal="center"/>
    </xf>
    <xf numFmtId="0" fontId="6" fillId="2" borderId="0" xfId="0" applyFont="1" applyFill="1" applyBorder="1" applyAlignment="1">
      <alignment horizontal="center"/>
    </xf>
    <xf numFmtId="0" fontId="0" fillId="2" borderId="0" xfId="0" applyFill="1" applyAlignment="1">
      <alignment horizontal="left"/>
    </xf>
    <xf numFmtId="0" fontId="0" fillId="2" borderId="0" xfId="0" applyFill="1" applyAlignment="1">
      <alignment horizontal="right"/>
    </xf>
    <xf numFmtId="0" fontId="4" fillId="2" borderId="5" xfId="0" applyFont="1" applyFill="1" applyBorder="1" applyAlignment="1">
      <alignment horizontal="right"/>
    </xf>
    <xf numFmtId="0" fontId="4" fillId="2" borderId="6" xfId="0" applyFont="1" applyFill="1" applyBorder="1" applyAlignment="1">
      <alignment horizontal="left"/>
    </xf>
    <xf numFmtId="184" fontId="0" fillId="2" borderId="7" xfId="0" applyNumberFormat="1" applyFill="1" applyBorder="1" applyAlignment="1">
      <alignment horizontal="right"/>
    </xf>
    <xf numFmtId="0" fontId="3" fillId="2" borderId="8" xfId="0" applyFont="1" applyFill="1" applyBorder="1" applyAlignment="1">
      <alignment horizontal="left"/>
    </xf>
    <xf numFmtId="186" fontId="0" fillId="4" borderId="9" xfId="0" applyNumberFormat="1" applyFill="1" applyBorder="1" applyAlignment="1">
      <alignment horizontal="left"/>
    </xf>
    <xf numFmtId="186" fontId="0" fillId="4" borderId="10" xfId="0" applyNumberFormat="1" applyFill="1" applyBorder="1" applyAlignment="1">
      <alignment horizontal="left"/>
    </xf>
    <xf numFmtId="20" fontId="3" fillId="2" borderId="11" xfId="0" applyNumberFormat="1" applyFont="1" applyFill="1" applyBorder="1" applyAlignment="1">
      <alignment horizontal="left"/>
    </xf>
    <xf numFmtId="194" fontId="7" fillId="2" borderId="12" xfId="0" applyNumberFormat="1" applyFont="1" applyFill="1" applyBorder="1" applyAlignment="1">
      <alignment horizontal="right"/>
    </xf>
    <xf numFmtId="171" fontId="5" fillId="2" borderId="0" xfId="0" applyNumberFormat="1" applyFont="1" applyFill="1" applyBorder="1" applyAlignment="1">
      <alignment horizontal="left"/>
    </xf>
    <xf numFmtId="171" fontId="5" fillId="2" borderId="13" xfId="0" applyNumberFormat="1" applyFont="1" applyFill="1" applyBorder="1" applyAlignment="1">
      <alignment horizontal="left"/>
    </xf>
    <xf numFmtId="197" fontId="13" fillId="2" borderId="14" xfId="0" applyNumberFormat="1" applyFont="1" applyFill="1" applyBorder="1" applyAlignment="1">
      <alignment horizontal="center" vertical="top"/>
    </xf>
    <xf numFmtId="197" fontId="13" fillId="2" borderId="4" xfId="0" applyNumberFormat="1" applyFont="1" applyFill="1" applyBorder="1" applyAlignment="1">
      <alignment horizontal="center" vertical="top"/>
    </xf>
    <xf numFmtId="171" fontId="5" fillId="2" borderId="6" xfId="0" applyNumberFormat="1" applyFont="1" applyFill="1" applyBorder="1" applyAlignment="1">
      <alignment horizontal="left"/>
    </xf>
    <xf numFmtId="171" fontId="5" fillId="2" borderId="15" xfId="0" applyNumberFormat="1" applyFont="1" applyFill="1" applyBorder="1" applyAlignment="1">
      <alignment horizontal="left"/>
    </xf>
    <xf numFmtId="171" fontId="5" fillId="2" borderId="16" xfId="0" applyNumberFormat="1" applyFont="1" applyFill="1" applyBorder="1" applyAlignment="1">
      <alignment horizontal="left"/>
    </xf>
    <xf numFmtId="171" fontId="5" fillId="2" borderId="17" xfId="0" applyNumberFormat="1" applyFont="1" applyFill="1" applyBorder="1" applyAlignment="1">
      <alignment horizontal="left"/>
    </xf>
    <xf numFmtId="0" fontId="0" fillId="2" borderId="3" xfId="0" applyFill="1" applyBorder="1" applyAlignment="1">
      <alignment/>
    </xf>
    <xf numFmtId="0" fontId="0" fillId="2" borderId="9" xfId="0" applyFill="1" applyBorder="1" applyAlignment="1">
      <alignment/>
    </xf>
    <xf numFmtId="0" fontId="14" fillId="2" borderId="18" xfId="0" applyFont="1" applyFill="1" applyBorder="1" applyAlignment="1">
      <alignment/>
    </xf>
    <xf numFmtId="171" fontId="5" fillId="2" borderId="19" xfId="0" applyNumberFormat="1" applyFont="1" applyFill="1" applyBorder="1" applyAlignment="1">
      <alignment horizontal="left"/>
    </xf>
    <xf numFmtId="171" fontId="5" fillId="2" borderId="20" xfId="0" applyNumberFormat="1" applyFont="1" applyFill="1" applyBorder="1" applyAlignment="1">
      <alignment horizontal="left"/>
    </xf>
    <xf numFmtId="171" fontId="5" fillId="2" borderId="21" xfId="0" applyNumberFormat="1" applyFont="1" applyFill="1" applyBorder="1" applyAlignment="1">
      <alignment horizontal="left"/>
    </xf>
    <xf numFmtId="171" fontId="5" fillId="2" borderId="11" xfId="0" applyNumberFormat="1" applyFont="1" applyFill="1" applyBorder="1" applyAlignment="1">
      <alignment horizontal="left"/>
    </xf>
    <xf numFmtId="197" fontId="13" fillId="2" borderId="22" xfId="0" applyNumberFormat="1" applyFont="1" applyFill="1" applyBorder="1" applyAlignment="1">
      <alignment horizontal="center" vertical="top"/>
    </xf>
    <xf numFmtId="171" fontId="0" fillId="0" borderId="3" xfId="0" applyNumberFormat="1" applyFont="1" applyFill="1" applyBorder="1" applyAlignment="1">
      <alignment horizontal="center"/>
    </xf>
    <xf numFmtId="184" fontId="0" fillId="0" borderId="7" xfId="0" applyNumberFormat="1" applyFont="1" applyFill="1" applyBorder="1" applyAlignment="1">
      <alignment horizontal="right"/>
    </xf>
    <xf numFmtId="20" fontId="3" fillId="0" borderId="13" xfId="0" applyNumberFormat="1" applyFont="1" applyFill="1" applyBorder="1" applyAlignment="1">
      <alignment horizontal="center"/>
    </xf>
    <xf numFmtId="197" fontId="11" fillId="0" borderId="22" xfId="0" applyNumberFormat="1" applyFont="1" applyFill="1" applyBorder="1" applyAlignment="1">
      <alignment horizontal="center" vertical="top"/>
    </xf>
    <xf numFmtId="172" fontId="7" fillId="0" borderId="23" xfId="0" applyNumberFormat="1" applyFont="1" applyFill="1" applyBorder="1" applyAlignment="1">
      <alignment horizontal="right"/>
    </xf>
    <xf numFmtId="186" fontId="0" fillId="0" borderId="10" xfId="0" applyNumberFormat="1" applyFont="1" applyFill="1" applyBorder="1" applyAlignment="1">
      <alignment horizontal="center"/>
    </xf>
    <xf numFmtId="0" fontId="12" fillId="2" borderId="12" xfId="0" applyFont="1" applyFill="1" applyBorder="1" applyAlignment="1">
      <alignment horizontal="right"/>
    </xf>
    <xf numFmtId="191" fontId="7" fillId="2" borderId="12" xfId="0" applyNumberFormat="1" applyFont="1" applyFill="1" applyBorder="1" applyAlignment="1">
      <alignment horizontal="right"/>
    </xf>
    <xf numFmtId="186" fontId="0" fillId="4" borderId="24" xfId="0" applyNumberFormat="1" applyFill="1" applyBorder="1" applyAlignment="1">
      <alignment horizontal="left"/>
    </xf>
    <xf numFmtId="0" fontId="6" fillId="2" borderId="14" xfId="0" applyFont="1" applyFill="1" applyBorder="1" applyAlignment="1">
      <alignment horizontal="right"/>
    </xf>
    <xf numFmtId="193" fontId="2" fillId="2" borderId="0" xfId="0" applyNumberFormat="1" applyFont="1" applyFill="1" applyAlignment="1">
      <alignment horizontal="left"/>
    </xf>
    <xf numFmtId="193" fontId="2" fillId="0" borderId="0" xfId="0" applyNumberFormat="1" applyFont="1" applyFill="1" applyAlignment="1">
      <alignment horizontal="left"/>
    </xf>
    <xf numFmtId="0" fontId="2" fillId="2" borderId="0" xfId="0" applyFont="1" applyFill="1" applyAlignment="1">
      <alignment horizontal="right"/>
    </xf>
    <xf numFmtId="168" fontId="2" fillId="2" borderId="0" xfId="0" applyNumberFormat="1" applyFont="1" applyFill="1" applyAlignment="1">
      <alignment horizontal="center"/>
    </xf>
    <xf numFmtId="0" fontId="2" fillId="2" borderId="0" xfId="0" applyFont="1" applyFill="1" applyAlignment="1">
      <alignment horizontal="center" wrapText="1"/>
    </xf>
    <xf numFmtId="0" fontId="16" fillId="2" borderId="0" xfId="0" applyFont="1" applyFill="1" applyAlignment="1">
      <alignment/>
    </xf>
    <xf numFmtId="0" fontId="15" fillId="2" borderId="0" xfId="0" applyFont="1" applyFill="1" applyAlignment="1">
      <alignment/>
    </xf>
    <xf numFmtId="0" fontId="1" fillId="2" borderId="25" xfId="0" applyFont="1" applyFill="1" applyBorder="1" applyAlignment="1">
      <alignment horizontal="center" textRotation="90"/>
    </xf>
    <xf numFmtId="0" fontId="1" fillId="2" borderId="2" xfId="0" applyFont="1" applyFill="1" applyBorder="1" applyAlignment="1">
      <alignment horizontal="center" textRotation="90"/>
    </xf>
    <xf numFmtId="0" fontId="1" fillId="2" borderId="26" xfId="0" applyFont="1" applyFill="1" applyBorder="1" applyAlignment="1">
      <alignment horizontal="center" textRotation="90"/>
    </xf>
    <xf numFmtId="0" fontId="1" fillId="2" borderId="27" xfId="0" applyFont="1" applyFill="1" applyBorder="1" applyAlignment="1">
      <alignment horizontal="center"/>
    </xf>
    <xf numFmtId="0" fontId="1" fillId="2" borderId="1" xfId="0" applyFont="1" applyFill="1" applyBorder="1" applyAlignment="1">
      <alignment horizontal="center"/>
    </xf>
    <xf numFmtId="0" fontId="8" fillId="2" borderId="28" xfId="0" applyFont="1" applyFill="1" applyBorder="1" applyAlignment="1">
      <alignment horizontal="center"/>
    </xf>
    <xf numFmtId="0" fontId="8" fillId="2" borderId="4"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fill>
        <patternFill>
          <bgColor rgb="FFFFCC00"/>
        </patternFill>
      </fill>
      <border/>
    </dxf>
    <dxf>
      <fill>
        <patternFill>
          <bgColor rgb="FFFFFF00"/>
        </patternFill>
      </fill>
      <border/>
    </dxf>
    <dxf>
      <fill>
        <patternFill>
          <bgColor rgb="FFCC99FF"/>
        </patternFill>
      </fill>
      <border/>
    </dxf>
    <dxf>
      <fill>
        <patternFill>
          <bgColor rgb="FFFFFF99"/>
        </patternFill>
      </fill>
      <border/>
    </dxf>
    <dxf>
      <fill>
        <patternFill>
          <bgColor rgb="FFFFCC99"/>
        </patternFill>
      </fill>
      <border/>
    </dxf>
    <dxf>
      <font>
        <color rgb="FF99CCFF"/>
      </font>
      <fill>
        <patternFill>
          <bgColor rgb="FF99CCFF"/>
        </patternFill>
      </fill>
      <border/>
    </dxf>
    <dxf>
      <font>
        <color rgb="FF3366FF"/>
      </font>
      <fill>
        <patternFill>
          <bgColor rgb="FF3366FF"/>
        </patternFill>
      </fill>
      <border/>
    </dxf>
    <dxf>
      <font>
        <color rgb="FF0000FF"/>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Z181"/>
  <sheetViews>
    <sheetView tabSelected="1" workbookViewId="0" topLeftCell="A1">
      <pane ySplit="3" topLeftCell="BM151" activePane="bottomLeft" state="frozen"/>
      <selection pane="topLeft" activeCell="B156" sqref="B156:U161"/>
      <selection pane="bottomLeft" activeCell="B160" sqref="B160:U161"/>
    </sheetView>
  </sheetViews>
  <sheetFormatPr defaultColWidth="9.140625" defaultRowHeight="12.75"/>
  <cols>
    <col min="1" max="1" width="0.71875" style="1" customWidth="1"/>
    <col min="2" max="2" width="1.57421875" style="3" customWidth="1"/>
    <col min="3" max="16" width="1.57421875" style="1" customWidth="1"/>
    <col min="17" max="17" width="5.00390625" style="11" customWidth="1"/>
    <col min="18" max="18" width="6.421875" style="10" customWidth="1"/>
    <col min="19" max="19" width="8.57421875" style="4" customWidth="1"/>
    <col min="20" max="20" width="5.00390625" style="11" customWidth="1"/>
    <col min="21" max="21" width="6.421875" style="4" customWidth="1"/>
    <col min="22" max="22" width="7.140625" style="4" hidden="1" customWidth="1"/>
    <col min="23" max="23" width="0.71875" style="1" customWidth="1"/>
    <col min="24" max="24" width="21.57421875" style="48" bestFit="1" customWidth="1"/>
    <col min="25" max="25" width="13.28125" style="49" bestFit="1" customWidth="1"/>
    <col min="26" max="26" width="9.7109375" style="46" bestFit="1" customWidth="1"/>
    <col min="27" max="16384" width="9.140625" style="1" customWidth="1"/>
  </cols>
  <sheetData>
    <row r="1" ht="3.75" customHeight="1" thickBot="1"/>
    <row r="2" spans="2:26" ht="83.25" customHeight="1">
      <c r="B2" s="56" t="s">
        <v>0</v>
      </c>
      <c r="C2" s="57"/>
      <c r="D2" s="57"/>
      <c r="E2" s="57"/>
      <c r="F2" s="57"/>
      <c r="G2" s="57"/>
      <c r="H2" s="57"/>
      <c r="I2" s="57"/>
      <c r="J2" s="57"/>
      <c r="K2" s="57"/>
      <c r="L2" s="57"/>
      <c r="M2" s="57"/>
      <c r="N2" s="57"/>
      <c r="O2" s="57"/>
      <c r="P2" s="57"/>
      <c r="Q2" s="53" t="s">
        <v>1</v>
      </c>
      <c r="R2" s="55"/>
      <c r="S2" s="5" t="s">
        <v>4</v>
      </c>
      <c r="T2" s="53" t="s">
        <v>2</v>
      </c>
      <c r="U2" s="54"/>
      <c r="V2" s="6"/>
      <c r="X2" s="50" t="s">
        <v>95</v>
      </c>
      <c r="Y2" s="49" t="s">
        <v>1</v>
      </c>
      <c r="Z2" s="46" t="s">
        <v>3</v>
      </c>
    </row>
    <row r="3" spans="2:22" ht="12.75">
      <c r="B3" s="58" t="s">
        <v>6</v>
      </c>
      <c r="C3" s="59"/>
      <c r="D3" s="59"/>
      <c r="E3" s="59"/>
      <c r="F3" s="59"/>
      <c r="G3" s="59"/>
      <c r="H3" s="59"/>
      <c r="I3" s="59"/>
      <c r="J3" s="59"/>
      <c r="K3" s="59"/>
      <c r="L3" s="59"/>
      <c r="M3" s="59"/>
      <c r="N3" s="59"/>
      <c r="O3" s="59"/>
      <c r="P3" s="59"/>
      <c r="Q3" s="12"/>
      <c r="R3" s="13"/>
      <c r="S3" s="9" t="s">
        <v>3</v>
      </c>
      <c r="T3" s="45"/>
      <c r="U3" s="42" t="s">
        <v>5</v>
      </c>
      <c r="V3" s="42" t="s">
        <v>5</v>
      </c>
    </row>
    <row r="4" spans="2:25" ht="12.75">
      <c r="B4" s="30" t="str">
        <f>X4</f>
        <v>Washington, D.C. </v>
      </c>
      <c r="C4" s="28"/>
      <c r="D4" s="28"/>
      <c r="E4" s="28"/>
      <c r="F4" s="28"/>
      <c r="G4" s="28"/>
      <c r="H4" s="28"/>
      <c r="I4" s="28"/>
      <c r="J4" s="28"/>
      <c r="K4" s="28"/>
      <c r="L4" s="28"/>
      <c r="M4" s="28"/>
      <c r="N4" s="28"/>
      <c r="O4" s="28"/>
      <c r="P4" s="29"/>
      <c r="Q4" s="14">
        <f>Y4</f>
        <v>39964.5</v>
      </c>
      <c r="R4" s="16">
        <f>Q4-INT(Q4)</f>
        <v>0.5</v>
      </c>
      <c r="S4" s="7">
        <f>T4-Q4</f>
        <v>2.1138888888890506</v>
      </c>
      <c r="T4" s="14">
        <f>Q6-S5</f>
        <v>39966.61388888889</v>
      </c>
      <c r="U4" s="17">
        <f>(T4-INT(T4))</f>
        <v>0.6138888888890506</v>
      </c>
      <c r="V4" s="44">
        <f>T4-INT(T4)</f>
        <v>0.6138888888890506</v>
      </c>
      <c r="X4" s="48" t="s">
        <v>7</v>
      </c>
      <c r="Y4" s="49">
        <v>39964.5</v>
      </c>
    </row>
    <row r="5" spans="2:26" s="2" customFormat="1" ht="9" customHeight="1">
      <c r="B5" s="25">
        <f aca="true" t="shared" si="0" ref="B5:P5">$S4</f>
        <v>2.1138888888890506</v>
      </c>
      <c r="C5" s="20">
        <f t="shared" si="0"/>
        <v>2.1138888888890506</v>
      </c>
      <c r="D5" s="26">
        <f t="shared" si="0"/>
        <v>2.1138888888890506</v>
      </c>
      <c r="E5" s="27">
        <f t="shared" si="0"/>
        <v>2.1138888888890506</v>
      </c>
      <c r="F5" s="20">
        <f t="shared" si="0"/>
        <v>2.1138888888890506</v>
      </c>
      <c r="G5" s="26">
        <f t="shared" si="0"/>
        <v>2.1138888888890506</v>
      </c>
      <c r="H5" s="27">
        <f t="shared" si="0"/>
        <v>2.1138888888890506</v>
      </c>
      <c r="I5" s="20">
        <f t="shared" si="0"/>
        <v>2.1138888888890506</v>
      </c>
      <c r="J5" s="26">
        <f t="shared" si="0"/>
        <v>2.1138888888890506</v>
      </c>
      <c r="K5" s="27">
        <f t="shared" si="0"/>
        <v>2.1138888888890506</v>
      </c>
      <c r="L5" s="20">
        <f t="shared" si="0"/>
        <v>2.1138888888890506</v>
      </c>
      <c r="M5" s="26">
        <f t="shared" si="0"/>
        <v>2.1138888888890506</v>
      </c>
      <c r="N5" s="27">
        <f t="shared" si="0"/>
        <v>2.1138888888890506</v>
      </c>
      <c r="O5" s="20">
        <f t="shared" si="0"/>
        <v>2.1138888888890506</v>
      </c>
      <c r="P5" s="24">
        <f t="shared" si="0"/>
        <v>2.1138888888890506</v>
      </c>
      <c r="Q5" s="23">
        <f>Q4</f>
        <v>39964.5</v>
      </c>
      <c r="R5" s="15"/>
      <c r="S5" s="8">
        <f>Z5</f>
        <v>0.03194444444444444</v>
      </c>
      <c r="T5" s="22">
        <f>T4</f>
        <v>39966.61388888889</v>
      </c>
      <c r="U5" s="43" t="str">
        <f>CONCATENATE(ROUND(T4-39965,1),"  ")</f>
        <v>1.6  </v>
      </c>
      <c r="V5" s="19" t="str">
        <f>CONCATENATE(ROUND(T4-39965,1),"  ")</f>
        <v>1.6  </v>
      </c>
      <c r="W5" s="1"/>
      <c r="X5" s="48"/>
      <c r="Y5" s="49"/>
      <c r="Z5" s="47">
        <v>0.03194444444444444</v>
      </c>
    </row>
    <row r="6" spans="2:25" ht="12.75">
      <c r="B6" s="30" t="str">
        <f>'Trip Timeline'!X6</f>
        <v>Baltimore, Md. </v>
      </c>
      <c r="C6" s="28"/>
      <c r="D6" s="28"/>
      <c r="E6" s="28"/>
      <c r="F6" s="28"/>
      <c r="G6" s="28"/>
      <c r="H6" s="28"/>
      <c r="I6" s="28"/>
      <c r="J6" s="28"/>
      <c r="K6" s="28"/>
      <c r="L6" s="28"/>
      <c r="M6" s="28"/>
      <c r="N6" s="28"/>
      <c r="O6" s="28"/>
      <c r="P6" s="29"/>
      <c r="Q6" s="14">
        <f>Y6</f>
        <v>39966.645833333336</v>
      </c>
      <c r="R6" s="16">
        <f>Q6-INT(Q6)</f>
        <v>0.6458333333357587</v>
      </c>
      <c r="S6" s="7">
        <f>T6-Q6</f>
        <v>0.8555555555503815</v>
      </c>
      <c r="T6" s="14">
        <f>Q8-S7</f>
        <v>39967.501388888886</v>
      </c>
      <c r="U6" s="17">
        <f>(T6-INT(T6))</f>
        <v>0.5013888888861402</v>
      </c>
      <c r="V6" s="44">
        <f>T6-INT(T6)</f>
        <v>0.5013888888861402</v>
      </c>
      <c r="X6" s="48" t="s">
        <v>8</v>
      </c>
      <c r="Y6" s="49">
        <v>39966.645833333336</v>
      </c>
    </row>
    <row r="7" spans="2:26" s="2" customFormat="1" ht="9" customHeight="1">
      <c r="B7" s="25">
        <f aca="true" t="shared" si="1" ref="B7:P7">$S6</f>
        <v>0.8555555555503815</v>
      </c>
      <c r="C7" s="20">
        <f t="shared" si="1"/>
        <v>0.8555555555503815</v>
      </c>
      <c r="D7" s="26">
        <f t="shared" si="1"/>
        <v>0.8555555555503815</v>
      </c>
      <c r="E7" s="27">
        <f t="shared" si="1"/>
        <v>0.8555555555503815</v>
      </c>
      <c r="F7" s="20">
        <f t="shared" si="1"/>
        <v>0.8555555555503815</v>
      </c>
      <c r="G7" s="26">
        <f t="shared" si="1"/>
        <v>0.8555555555503815</v>
      </c>
      <c r="H7" s="27">
        <f t="shared" si="1"/>
        <v>0.8555555555503815</v>
      </c>
      <c r="I7" s="20">
        <f t="shared" si="1"/>
        <v>0.8555555555503815</v>
      </c>
      <c r="J7" s="26">
        <f t="shared" si="1"/>
        <v>0.8555555555503815</v>
      </c>
      <c r="K7" s="27">
        <f t="shared" si="1"/>
        <v>0.8555555555503815</v>
      </c>
      <c r="L7" s="20">
        <f t="shared" si="1"/>
        <v>0.8555555555503815</v>
      </c>
      <c r="M7" s="26">
        <f t="shared" si="1"/>
        <v>0.8555555555503815</v>
      </c>
      <c r="N7" s="27">
        <f t="shared" si="1"/>
        <v>0.8555555555503815</v>
      </c>
      <c r="O7" s="20">
        <f t="shared" si="1"/>
        <v>0.8555555555503815</v>
      </c>
      <c r="P7" s="24">
        <f t="shared" si="1"/>
        <v>0.8555555555503815</v>
      </c>
      <c r="Q7" s="23">
        <f>Q6</f>
        <v>39966.645833333336</v>
      </c>
      <c r="R7" s="15"/>
      <c r="S7" s="8">
        <f>Z7</f>
        <v>0.07152777777777775</v>
      </c>
      <c r="T7" s="22">
        <f>T6</f>
        <v>39967.501388888886</v>
      </c>
      <c r="U7" s="43" t="str">
        <f>CONCATENATE(ROUND(T6-39965,1),"  ")</f>
        <v>2.5  </v>
      </c>
      <c r="V7" s="19" t="str">
        <f>CONCATENATE(ROUND(T6-39965,1),"  ")</f>
        <v>2.5  </v>
      </c>
      <c r="W7" s="1"/>
      <c r="X7" s="48"/>
      <c r="Y7" s="49"/>
      <c r="Z7" s="46">
        <v>0.07152777777777775</v>
      </c>
    </row>
    <row r="8" spans="2:25" ht="12.75">
      <c r="B8" s="30" t="str">
        <f>'Trip Timeline'!X8</f>
        <v>Philadelphia, Pa. </v>
      </c>
      <c r="C8" s="28"/>
      <c r="D8" s="28"/>
      <c r="E8" s="28"/>
      <c r="F8" s="28"/>
      <c r="G8" s="28"/>
      <c r="H8" s="28"/>
      <c r="I8" s="28"/>
      <c r="J8" s="28"/>
      <c r="K8" s="28"/>
      <c r="L8" s="28"/>
      <c r="M8" s="28"/>
      <c r="N8" s="28"/>
      <c r="O8" s="28"/>
      <c r="P8" s="29"/>
      <c r="Q8" s="14">
        <f>Y8</f>
        <v>39967.572916666664</v>
      </c>
      <c r="R8" s="16">
        <f>Q8-INT(Q8)</f>
        <v>0.5729166666642413</v>
      </c>
      <c r="S8" s="7">
        <f>T8-Q8</f>
        <v>1.9861111111167702</v>
      </c>
      <c r="T8" s="14">
        <f>Q10-S9</f>
        <v>39969.55902777778</v>
      </c>
      <c r="U8" s="17">
        <f>(T8-INT(T8))</f>
        <v>0.5590277777810115</v>
      </c>
      <c r="V8" s="44">
        <f>T8-INT(T8)</f>
        <v>0.5590277777810115</v>
      </c>
      <c r="X8" s="48" t="s">
        <v>9</v>
      </c>
      <c r="Y8" s="49">
        <v>39967.572916666664</v>
      </c>
    </row>
    <row r="9" spans="2:26" ht="9" customHeight="1">
      <c r="B9" s="25">
        <f aca="true" t="shared" si="2" ref="B9:P9">$S8</f>
        <v>1.9861111111167702</v>
      </c>
      <c r="C9" s="20">
        <f t="shared" si="2"/>
        <v>1.9861111111167702</v>
      </c>
      <c r="D9" s="26">
        <f t="shared" si="2"/>
        <v>1.9861111111167702</v>
      </c>
      <c r="E9" s="27">
        <f t="shared" si="2"/>
        <v>1.9861111111167702</v>
      </c>
      <c r="F9" s="20">
        <f t="shared" si="2"/>
        <v>1.9861111111167702</v>
      </c>
      <c r="G9" s="26">
        <f t="shared" si="2"/>
        <v>1.9861111111167702</v>
      </c>
      <c r="H9" s="27">
        <f t="shared" si="2"/>
        <v>1.9861111111167702</v>
      </c>
      <c r="I9" s="20">
        <f t="shared" si="2"/>
        <v>1.9861111111167702</v>
      </c>
      <c r="J9" s="26">
        <f t="shared" si="2"/>
        <v>1.9861111111167702</v>
      </c>
      <c r="K9" s="27">
        <f t="shared" si="2"/>
        <v>1.9861111111167702</v>
      </c>
      <c r="L9" s="20">
        <f t="shared" si="2"/>
        <v>1.9861111111167702</v>
      </c>
      <c r="M9" s="26">
        <f t="shared" si="2"/>
        <v>1.9861111111167702</v>
      </c>
      <c r="N9" s="27">
        <f t="shared" si="2"/>
        <v>1.9861111111167702</v>
      </c>
      <c r="O9" s="20">
        <f t="shared" si="2"/>
        <v>1.9861111111167702</v>
      </c>
      <c r="P9" s="24">
        <f t="shared" si="2"/>
        <v>1.9861111111167702</v>
      </c>
      <c r="Q9" s="23">
        <f>Q8</f>
        <v>39967.572916666664</v>
      </c>
      <c r="R9" s="15"/>
      <c r="S9" s="8">
        <f>Z9</f>
        <v>0.0659722222222222</v>
      </c>
      <c r="T9" s="22">
        <f>T8</f>
        <v>39969.55902777778</v>
      </c>
      <c r="U9" s="43" t="str">
        <f>CONCATENATE(ROUND(T8-39965,1),"  ")</f>
        <v>4.6  </v>
      </c>
      <c r="V9" s="19" t="str">
        <f>CONCATENATE(ROUND(T8-39965,1),"  ")</f>
        <v>4.6  </v>
      </c>
      <c r="Z9" s="46">
        <v>0.0659722222222222</v>
      </c>
    </row>
    <row r="10" spans="2:25" ht="12.75">
      <c r="B10" s="30" t="str">
        <f>'Trip Timeline'!X10</f>
        <v>New York, N.Y. </v>
      </c>
      <c r="C10" s="28"/>
      <c r="D10" s="28"/>
      <c r="E10" s="28"/>
      <c r="F10" s="28"/>
      <c r="G10" s="28"/>
      <c r="H10" s="28"/>
      <c r="I10" s="28"/>
      <c r="J10" s="28"/>
      <c r="K10" s="28"/>
      <c r="L10" s="28"/>
      <c r="M10" s="28"/>
      <c r="N10" s="28"/>
      <c r="O10" s="28"/>
      <c r="P10" s="29"/>
      <c r="Q10" s="14">
        <f>Y10</f>
        <v>39969.625</v>
      </c>
      <c r="R10" s="16">
        <f>Q10-INT(Q10)</f>
        <v>0.625</v>
      </c>
      <c r="S10" s="7">
        <f>T10-Q10</f>
        <v>2.3062499999941792</v>
      </c>
      <c r="T10" s="14">
        <f>Q12-S11</f>
        <v>39971.931249999994</v>
      </c>
      <c r="U10" s="17">
        <f>(T10-INT(T10))</f>
        <v>0.9312499999941792</v>
      </c>
      <c r="V10" s="44">
        <f>T10-INT(T10)</f>
        <v>0.9312499999941792</v>
      </c>
      <c r="X10" s="48" t="s">
        <v>10</v>
      </c>
      <c r="Y10" s="49">
        <v>39969.625</v>
      </c>
    </row>
    <row r="11" spans="2:26" ht="9" customHeight="1">
      <c r="B11" s="25">
        <f aca="true" t="shared" si="3" ref="B11:P11">$S10</f>
        <v>2.3062499999941792</v>
      </c>
      <c r="C11" s="20">
        <f t="shared" si="3"/>
        <v>2.3062499999941792</v>
      </c>
      <c r="D11" s="26">
        <f t="shared" si="3"/>
        <v>2.3062499999941792</v>
      </c>
      <c r="E11" s="27">
        <f t="shared" si="3"/>
        <v>2.3062499999941792</v>
      </c>
      <c r="F11" s="20">
        <f t="shared" si="3"/>
        <v>2.3062499999941792</v>
      </c>
      <c r="G11" s="26">
        <f t="shared" si="3"/>
        <v>2.3062499999941792</v>
      </c>
      <c r="H11" s="27">
        <f t="shared" si="3"/>
        <v>2.3062499999941792</v>
      </c>
      <c r="I11" s="20">
        <f t="shared" si="3"/>
        <v>2.3062499999941792</v>
      </c>
      <c r="J11" s="26">
        <f t="shared" si="3"/>
        <v>2.3062499999941792</v>
      </c>
      <c r="K11" s="27">
        <f t="shared" si="3"/>
        <v>2.3062499999941792</v>
      </c>
      <c r="L11" s="20">
        <f t="shared" si="3"/>
        <v>2.3062499999941792</v>
      </c>
      <c r="M11" s="26">
        <f t="shared" si="3"/>
        <v>2.3062499999941792</v>
      </c>
      <c r="N11" s="27">
        <f t="shared" si="3"/>
        <v>2.3062499999941792</v>
      </c>
      <c r="O11" s="20">
        <f t="shared" si="3"/>
        <v>2.3062499999941792</v>
      </c>
      <c r="P11" s="24">
        <f t="shared" si="3"/>
        <v>2.3062499999941792</v>
      </c>
      <c r="Q11" s="23">
        <f>Q10</f>
        <v>39969.625</v>
      </c>
      <c r="R11" s="15"/>
      <c r="S11" s="8">
        <f>Z11</f>
        <v>0.11041666666666669</v>
      </c>
      <c r="T11" s="22">
        <f>T10</f>
        <v>39971.931249999994</v>
      </c>
      <c r="U11" s="43" t="str">
        <f>CONCATENATE(ROUND(T10-39965,1),"  ")</f>
        <v>6.9  </v>
      </c>
      <c r="V11" s="19" t="str">
        <f>CONCATENATE(ROUND(T10-39965,1),"  ")</f>
        <v>6.9  </v>
      </c>
      <c r="Z11" s="46">
        <v>0.11041666666666669</v>
      </c>
    </row>
    <row r="12" spans="2:25" ht="12.75">
      <c r="B12" s="30" t="str">
        <f>'Trip Timeline'!X12</f>
        <v>South Hadley, Mass. </v>
      </c>
      <c r="C12" s="28"/>
      <c r="D12" s="28"/>
      <c r="E12" s="28"/>
      <c r="F12" s="28"/>
      <c r="G12" s="28"/>
      <c r="H12" s="28"/>
      <c r="I12" s="28"/>
      <c r="J12" s="28"/>
      <c r="K12" s="28"/>
      <c r="L12" s="28"/>
      <c r="M12" s="28"/>
      <c r="N12" s="28"/>
      <c r="O12" s="28"/>
      <c r="P12" s="29"/>
      <c r="Q12" s="14">
        <f>Y12</f>
        <v>39972.041666666664</v>
      </c>
      <c r="R12" s="16">
        <f>Q12-INT(Q12)</f>
        <v>0.04166666666424135</v>
      </c>
      <c r="S12" s="7">
        <f>T12-Q12</f>
        <v>1.2083333333357587</v>
      </c>
      <c r="T12" s="14">
        <f>Q14-S13</f>
        <v>39973.25</v>
      </c>
      <c r="U12" s="17">
        <f>(T12-INT(T12))</f>
        <v>0.25</v>
      </c>
      <c r="V12" s="44">
        <f>T12-INT(T12)</f>
        <v>0.25</v>
      </c>
      <c r="X12" s="48" t="s">
        <v>11</v>
      </c>
      <c r="Y12" s="49">
        <v>39972.041666666664</v>
      </c>
    </row>
    <row r="13" spans="2:26" ht="9" customHeight="1">
      <c r="B13" s="25">
        <f aca="true" t="shared" si="4" ref="B13:P13">$S12</f>
        <v>1.2083333333357587</v>
      </c>
      <c r="C13" s="20">
        <f t="shared" si="4"/>
        <v>1.2083333333357587</v>
      </c>
      <c r="D13" s="26">
        <f t="shared" si="4"/>
        <v>1.2083333333357587</v>
      </c>
      <c r="E13" s="27">
        <f t="shared" si="4"/>
        <v>1.2083333333357587</v>
      </c>
      <c r="F13" s="20">
        <f t="shared" si="4"/>
        <v>1.2083333333357587</v>
      </c>
      <c r="G13" s="26">
        <f t="shared" si="4"/>
        <v>1.2083333333357587</v>
      </c>
      <c r="H13" s="27">
        <f t="shared" si="4"/>
        <v>1.2083333333357587</v>
      </c>
      <c r="I13" s="20">
        <f t="shared" si="4"/>
        <v>1.2083333333357587</v>
      </c>
      <c r="J13" s="26">
        <f t="shared" si="4"/>
        <v>1.2083333333357587</v>
      </c>
      <c r="K13" s="27">
        <f t="shared" si="4"/>
        <v>1.2083333333357587</v>
      </c>
      <c r="L13" s="20">
        <f t="shared" si="4"/>
        <v>1.2083333333357587</v>
      </c>
      <c r="M13" s="26">
        <f t="shared" si="4"/>
        <v>1.2083333333357587</v>
      </c>
      <c r="N13" s="27">
        <f t="shared" si="4"/>
        <v>1.2083333333357587</v>
      </c>
      <c r="O13" s="20">
        <f t="shared" si="4"/>
        <v>1.2083333333357587</v>
      </c>
      <c r="P13" s="24">
        <f t="shared" si="4"/>
        <v>1.2083333333357587</v>
      </c>
      <c r="Q13" s="23">
        <f>Q12</f>
        <v>39972.041666666664</v>
      </c>
      <c r="R13" s="15"/>
      <c r="S13" s="8">
        <f>Z13</f>
        <v>0.11458333333333331</v>
      </c>
      <c r="T13" s="22">
        <f>T12</f>
        <v>39973.25</v>
      </c>
      <c r="U13" s="43" t="str">
        <f>CONCATENATE(ROUND(T12-39965,1),"  ")</f>
        <v>8.3  </v>
      </c>
      <c r="V13" s="19" t="str">
        <f>CONCATENATE(ROUND(T12-39965,1),"  ")</f>
        <v>8.3  </v>
      </c>
      <c r="Z13" s="46">
        <v>0.11458333333333331</v>
      </c>
    </row>
    <row r="14" spans="2:25" ht="12.75">
      <c r="B14" s="30" t="str">
        <f>'Trip Timeline'!X14</f>
        <v>Cape Cod, Mass. </v>
      </c>
      <c r="C14" s="28"/>
      <c r="D14" s="28"/>
      <c r="E14" s="28"/>
      <c r="F14" s="28"/>
      <c r="G14" s="28"/>
      <c r="H14" s="28"/>
      <c r="I14" s="28"/>
      <c r="J14" s="28"/>
      <c r="K14" s="28"/>
      <c r="L14" s="28"/>
      <c r="M14" s="28"/>
      <c r="N14" s="28"/>
      <c r="O14" s="28"/>
      <c r="P14" s="29"/>
      <c r="Q14" s="14">
        <f>Y14</f>
        <v>39973.364583333336</v>
      </c>
      <c r="R14" s="16">
        <f>Q14-INT(Q14)</f>
        <v>0.36458333333575865</v>
      </c>
      <c r="S14" s="7">
        <f>T14-Q14</f>
        <v>1.01527777776937</v>
      </c>
      <c r="T14" s="14">
        <f>Q16-S15</f>
        <v>39974.379861111105</v>
      </c>
      <c r="U14" s="17">
        <f>(T14-INT(T14))</f>
        <v>0.37986111110512866</v>
      </c>
      <c r="V14" s="44">
        <f>T14-INT(T14)</f>
        <v>0.37986111110512866</v>
      </c>
      <c r="X14" s="48" t="s">
        <v>12</v>
      </c>
      <c r="Y14" s="49">
        <v>39973.364583333336</v>
      </c>
    </row>
    <row r="15" spans="2:26" ht="9" customHeight="1">
      <c r="B15" s="25">
        <f aca="true" t="shared" si="5" ref="B15:P15">$S14</f>
        <v>1.01527777776937</v>
      </c>
      <c r="C15" s="20">
        <f t="shared" si="5"/>
        <v>1.01527777776937</v>
      </c>
      <c r="D15" s="26">
        <f t="shared" si="5"/>
        <v>1.01527777776937</v>
      </c>
      <c r="E15" s="27">
        <f t="shared" si="5"/>
        <v>1.01527777776937</v>
      </c>
      <c r="F15" s="20">
        <f t="shared" si="5"/>
        <v>1.01527777776937</v>
      </c>
      <c r="G15" s="26">
        <f t="shared" si="5"/>
        <v>1.01527777776937</v>
      </c>
      <c r="H15" s="27">
        <f t="shared" si="5"/>
        <v>1.01527777776937</v>
      </c>
      <c r="I15" s="20">
        <f t="shared" si="5"/>
        <v>1.01527777776937</v>
      </c>
      <c r="J15" s="26">
        <f t="shared" si="5"/>
        <v>1.01527777776937</v>
      </c>
      <c r="K15" s="27">
        <f t="shared" si="5"/>
        <v>1.01527777776937</v>
      </c>
      <c r="L15" s="20">
        <f t="shared" si="5"/>
        <v>1.01527777776937</v>
      </c>
      <c r="M15" s="26">
        <f t="shared" si="5"/>
        <v>1.01527777776937</v>
      </c>
      <c r="N15" s="27">
        <f t="shared" si="5"/>
        <v>1.01527777776937</v>
      </c>
      <c r="O15" s="20">
        <f t="shared" si="5"/>
        <v>1.01527777776937</v>
      </c>
      <c r="P15" s="24">
        <f t="shared" si="5"/>
        <v>1.01527777776937</v>
      </c>
      <c r="Q15" s="23">
        <f>Q14</f>
        <v>39973.364583333336</v>
      </c>
      <c r="R15" s="15"/>
      <c r="S15" s="8">
        <f>Z15</f>
        <v>0.06805555555555559</v>
      </c>
      <c r="T15" s="22">
        <f>T14</f>
        <v>39974.379861111105</v>
      </c>
      <c r="U15" s="43" t="str">
        <f>CONCATENATE(ROUND(T14-39965,1),"  ")</f>
        <v>9.4  </v>
      </c>
      <c r="V15" s="19" t="str">
        <f>CONCATENATE(ROUND(T14-39965,1),"  ")</f>
        <v>9.4  </v>
      </c>
      <c r="Z15" s="46">
        <v>0.06805555555555559</v>
      </c>
    </row>
    <row r="16" spans="2:25" ht="12.75">
      <c r="B16" s="30" t="str">
        <f>'Trip Timeline'!X16</f>
        <v>Boston, Mass. </v>
      </c>
      <c r="C16" s="28"/>
      <c r="D16" s="28"/>
      <c r="E16" s="28"/>
      <c r="F16" s="28"/>
      <c r="G16" s="28"/>
      <c r="H16" s="28"/>
      <c r="I16" s="28"/>
      <c r="J16" s="28"/>
      <c r="K16" s="28"/>
      <c r="L16" s="28"/>
      <c r="M16" s="28"/>
      <c r="N16" s="28"/>
      <c r="O16" s="28"/>
      <c r="P16" s="29"/>
      <c r="Q16" s="14">
        <f>Y16</f>
        <v>39974.447916666664</v>
      </c>
      <c r="R16" s="16">
        <f>Q16-INT(Q16)</f>
        <v>0.44791666666424135</v>
      </c>
      <c r="S16" s="7">
        <f>T16-Q16</f>
        <v>1.0118055555576575</v>
      </c>
      <c r="T16" s="14">
        <f>Q18-S17</f>
        <v>39975.45972222222</v>
      </c>
      <c r="U16" s="17">
        <f>(T16-INT(T16))</f>
        <v>0.45972222222189885</v>
      </c>
      <c r="V16" s="44">
        <f>T16-INT(T16)</f>
        <v>0.45972222222189885</v>
      </c>
      <c r="X16" s="48" t="s">
        <v>13</v>
      </c>
      <c r="Y16" s="49">
        <v>39974.447916666664</v>
      </c>
    </row>
    <row r="17" spans="2:26" ht="9" customHeight="1">
      <c r="B17" s="25">
        <f aca="true" t="shared" si="6" ref="B17:P17">$S16</f>
        <v>1.0118055555576575</v>
      </c>
      <c r="C17" s="20">
        <f t="shared" si="6"/>
        <v>1.0118055555576575</v>
      </c>
      <c r="D17" s="26">
        <f t="shared" si="6"/>
        <v>1.0118055555576575</v>
      </c>
      <c r="E17" s="27">
        <f t="shared" si="6"/>
        <v>1.0118055555576575</v>
      </c>
      <c r="F17" s="20">
        <f t="shared" si="6"/>
        <v>1.0118055555576575</v>
      </c>
      <c r="G17" s="26">
        <f t="shared" si="6"/>
        <v>1.0118055555576575</v>
      </c>
      <c r="H17" s="27">
        <f t="shared" si="6"/>
        <v>1.0118055555576575</v>
      </c>
      <c r="I17" s="20">
        <f t="shared" si="6"/>
        <v>1.0118055555576575</v>
      </c>
      <c r="J17" s="26">
        <f t="shared" si="6"/>
        <v>1.0118055555576575</v>
      </c>
      <c r="K17" s="27">
        <f t="shared" si="6"/>
        <v>1.0118055555576575</v>
      </c>
      <c r="L17" s="20">
        <f t="shared" si="6"/>
        <v>1.0118055555576575</v>
      </c>
      <c r="M17" s="26">
        <f t="shared" si="6"/>
        <v>1.0118055555576575</v>
      </c>
      <c r="N17" s="27">
        <f t="shared" si="6"/>
        <v>1.0118055555576575</v>
      </c>
      <c r="O17" s="20">
        <f t="shared" si="6"/>
        <v>1.0118055555576575</v>
      </c>
      <c r="P17" s="24">
        <f t="shared" si="6"/>
        <v>1.0118055555576575</v>
      </c>
      <c r="Q17" s="23">
        <f>Q16</f>
        <v>39974.447916666664</v>
      </c>
      <c r="R17" s="15"/>
      <c r="S17" s="8">
        <f>Z17</f>
        <v>0.07152777777777775</v>
      </c>
      <c r="T17" s="22">
        <f>T16</f>
        <v>39975.45972222222</v>
      </c>
      <c r="U17" s="43" t="str">
        <f>CONCATENATE(ROUND(T16-39965,1),"  ")</f>
        <v>10.5  </v>
      </c>
      <c r="V17" s="19" t="str">
        <f>CONCATENATE(ROUND(T16-39965,1),"  ")</f>
        <v>10.5  </v>
      </c>
      <c r="Z17" s="46">
        <v>0.07152777777777775</v>
      </c>
    </row>
    <row r="18" spans="2:25" ht="12.75">
      <c r="B18" s="30" t="str">
        <f>'Trip Timeline'!X18</f>
        <v>Portland, Maine </v>
      </c>
      <c r="C18" s="28"/>
      <c r="D18" s="28"/>
      <c r="E18" s="28"/>
      <c r="F18" s="28"/>
      <c r="G18" s="28"/>
      <c r="H18" s="28"/>
      <c r="I18" s="28"/>
      <c r="J18" s="28"/>
      <c r="K18" s="28"/>
      <c r="L18" s="28"/>
      <c r="M18" s="28"/>
      <c r="N18" s="28"/>
      <c r="O18" s="28"/>
      <c r="P18" s="29"/>
      <c r="Q18" s="14">
        <f>Y18</f>
        <v>39975.53125</v>
      </c>
      <c r="R18" s="16">
        <f>Q18-INT(Q18)</f>
        <v>0.53125</v>
      </c>
      <c r="S18" s="7">
        <f>T18-Q18</f>
        <v>0.9798611111109494</v>
      </c>
      <c r="T18" s="14">
        <f>Q20-S19</f>
        <v>39976.51111111111</v>
      </c>
      <c r="U18" s="17">
        <f>(T18-INT(T18))</f>
        <v>0.5111111111109494</v>
      </c>
      <c r="V18" s="44">
        <f>T18-INT(T18)</f>
        <v>0.5111111111109494</v>
      </c>
      <c r="X18" s="48" t="s">
        <v>14</v>
      </c>
      <c r="Y18" s="49">
        <v>39975.53125</v>
      </c>
    </row>
    <row r="19" spans="2:26" ht="9" customHeight="1">
      <c r="B19" s="25">
        <f aca="true" t="shared" si="7" ref="B19:P19">$S18</f>
        <v>0.9798611111109494</v>
      </c>
      <c r="C19" s="20">
        <f t="shared" si="7"/>
        <v>0.9798611111109494</v>
      </c>
      <c r="D19" s="26">
        <f t="shared" si="7"/>
        <v>0.9798611111109494</v>
      </c>
      <c r="E19" s="27">
        <f t="shared" si="7"/>
        <v>0.9798611111109494</v>
      </c>
      <c r="F19" s="20">
        <f t="shared" si="7"/>
        <v>0.9798611111109494</v>
      </c>
      <c r="G19" s="26">
        <f t="shared" si="7"/>
        <v>0.9798611111109494</v>
      </c>
      <c r="H19" s="27">
        <f t="shared" si="7"/>
        <v>0.9798611111109494</v>
      </c>
      <c r="I19" s="20">
        <f t="shared" si="7"/>
        <v>0.9798611111109494</v>
      </c>
      <c r="J19" s="26">
        <f t="shared" si="7"/>
        <v>0.9798611111109494</v>
      </c>
      <c r="K19" s="27">
        <f t="shared" si="7"/>
        <v>0.9798611111109494</v>
      </c>
      <c r="L19" s="20">
        <f t="shared" si="7"/>
        <v>0.9798611111109494</v>
      </c>
      <c r="M19" s="26">
        <f t="shared" si="7"/>
        <v>0.9798611111109494</v>
      </c>
      <c r="N19" s="27">
        <f t="shared" si="7"/>
        <v>0.9798611111109494</v>
      </c>
      <c r="O19" s="20">
        <f t="shared" si="7"/>
        <v>0.9798611111109494</v>
      </c>
      <c r="P19" s="24">
        <f t="shared" si="7"/>
        <v>0.9798611111109494</v>
      </c>
      <c r="Q19" s="23">
        <f>Q18</f>
        <v>39975.53125</v>
      </c>
      <c r="R19" s="15"/>
      <c r="S19" s="8">
        <f>Z19</f>
        <v>0.07222222222222222</v>
      </c>
      <c r="T19" s="22">
        <f>T18</f>
        <v>39976.51111111111</v>
      </c>
      <c r="U19" s="43" t="str">
        <f>CONCATENATE(ROUND(T18-39965,1),"  ")</f>
        <v>11.5  </v>
      </c>
      <c r="V19" s="19" t="str">
        <f>CONCATENATE(ROUND(T18-39965,1),"  ")</f>
        <v>11.5  </v>
      </c>
      <c r="Z19" s="46">
        <v>0.07222222222222222</v>
      </c>
    </row>
    <row r="20" spans="2:25" ht="12.75">
      <c r="B20" s="30" t="str">
        <f>'Trip Timeline'!X20</f>
        <v>Athens, Maine </v>
      </c>
      <c r="C20" s="28"/>
      <c r="D20" s="28"/>
      <c r="E20" s="28"/>
      <c r="F20" s="28"/>
      <c r="G20" s="28"/>
      <c r="H20" s="28"/>
      <c r="I20" s="28"/>
      <c r="J20" s="28"/>
      <c r="K20" s="28"/>
      <c r="L20" s="28"/>
      <c r="M20" s="28"/>
      <c r="N20" s="28"/>
      <c r="O20" s="28"/>
      <c r="P20" s="29"/>
      <c r="Q20" s="14">
        <f>Y20</f>
        <v>39976.583333333336</v>
      </c>
      <c r="R20" s="16">
        <f>Q20-INT(Q20)</f>
        <v>0.5833333333357587</v>
      </c>
      <c r="S20" s="7">
        <f>T20-Q20</f>
        <v>0.7604166666642413</v>
      </c>
      <c r="T20" s="14">
        <f>Q22-S21</f>
        <v>39977.34375</v>
      </c>
      <c r="U20" s="17">
        <f>(T20-INT(T20))</f>
        <v>0.34375</v>
      </c>
      <c r="V20" s="44">
        <f>T20-INT(T20)</f>
        <v>0.34375</v>
      </c>
      <c r="X20" s="48" t="s">
        <v>15</v>
      </c>
      <c r="Y20" s="49">
        <v>39976.583333333336</v>
      </c>
    </row>
    <row r="21" spans="2:26" ht="9" customHeight="1">
      <c r="B21" s="25">
        <f aca="true" t="shared" si="8" ref="B21:P21">$S20</f>
        <v>0.7604166666642413</v>
      </c>
      <c r="C21" s="20">
        <f t="shared" si="8"/>
        <v>0.7604166666642413</v>
      </c>
      <c r="D21" s="26">
        <f t="shared" si="8"/>
        <v>0.7604166666642413</v>
      </c>
      <c r="E21" s="27">
        <f t="shared" si="8"/>
        <v>0.7604166666642413</v>
      </c>
      <c r="F21" s="20">
        <f t="shared" si="8"/>
        <v>0.7604166666642413</v>
      </c>
      <c r="G21" s="26">
        <f t="shared" si="8"/>
        <v>0.7604166666642413</v>
      </c>
      <c r="H21" s="27">
        <f t="shared" si="8"/>
        <v>0.7604166666642413</v>
      </c>
      <c r="I21" s="20">
        <f t="shared" si="8"/>
        <v>0.7604166666642413</v>
      </c>
      <c r="J21" s="26">
        <f t="shared" si="8"/>
        <v>0.7604166666642413</v>
      </c>
      <c r="K21" s="27">
        <f t="shared" si="8"/>
        <v>0.7604166666642413</v>
      </c>
      <c r="L21" s="20">
        <f t="shared" si="8"/>
        <v>0.7604166666642413</v>
      </c>
      <c r="M21" s="26">
        <f t="shared" si="8"/>
        <v>0.7604166666642413</v>
      </c>
      <c r="N21" s="27">
        <f t="shared" si="8"/>
        <v>0.7604166666642413</v>
      </c>
      <c r="O21" s="20">
        <f t="shared" si="8"/>
        <v>0.7604166666642413</v>
      </c>
      <c r="P21" s="24">
        <f t="shared" si="8"/>
        <v>0.7604166666642413</v>
      </c>
      <c r="Q21" s="23">
        <f>Q20</f>
        <v>39976.583333333336</v>
      </c>
      <c r="R21" s="15"/>
      <c r="S21" s="8">
        <f>Z21</f>
        <v>0.17708333333333334</v>
      </c>
      <c r="T21" s="22">
        <f>T20</f>
        <v>39977.34375</v>
      </c>
      <c r="U21" s="43" t="str">
        <f>CONCATENATE(ROUND(T20-39965,1),"  ")</f>
        <v>12.3  </v>
      </c>
      <c r="V21" s="19" t="str">
        <f>CONCATENATE(ROUND(T20-39965,1),"  ")</f>
        <v>12.3  </v>
      </c>
      <c r="Z21" s="46">
        <v>0.17708333333333334</v>
      </c>
    </row>
    <row r="22" spans="2:25" ht="12.75">
      <c r="B22" s="30" t="str">
        <f>'Trip Timeline'!X22</f>
        <v>Hanover, N.H.</v>
      </c>
      <c r="C22" s="28"/>
      <c r="D22" s="28"/>
      <c r="E22" s="28"/>
      <c r="F22" s="28"/>
      <c r="G22" s="28"/>
      <c r="H22" s="28"/>
      <c r="I22" s="28"/>
      <c r="J22" s="28"/>
      <c r="K22" s="28"/>
      <c r="L22" s="28"/>
      <c r="M22" s="28"/>
      <c r="N22" s="28"/>
      <c r="O22" s="28"/>
      <c r="P22" s="29"/>
      <c r="Q22" s="14">
        <f>Y22</f>
        <v>39977.520833333336</v>
      </c>
      <c r="R22" s="16">
        <f>Q22-INT(Q22)</f>
        <v>0.5208333333357587</v>
      </c>
      <c r="S22" s="7">
        <f>T22-Q22</f>
        <v>0.08958333333430346</v>
      </c>
      <c r="T22" s="14">
        <f>Q24-S23</f>
        <v>39977.61041666667</v>
      </c>
      <c r="U22" s="17">
        <f>(T22-INT(T22))</f>
        <v>0.6104166666700621</v>
      </c>
      <c r="V22" s="44">
        <f>T22-INT(T22)</f>
        <v>0.6104166666700621</v>
      </c>
      <c r="X22" s="48" t="s">
        <v>82</v>
      </c>
      <c r="Y22" s="49">
        <v>39977.520833333336</v>
      </c>
    </row>
    <row r="23" spans="2:26" ht="9" customHeight="1">
      <c r="B23" s="25">
        <f aca="true" t="shared" si="9" ref="B23:P23">$S22</f>
        <v>0.08958333333430346</v>
      </c>
      <c r="C23" s="20">
        <f t="shared" si="9"/>
        <v>0.08958333333430346</v>
      </c>
      <c r="D23" s="26">
        <f t="shared" si="9"/>
        <v>0.08958333333430346</v>
      </c>
      <c r="E23" s="27">
        <f t="shared" si="9"/>
        <v>0.08958333333430346</v>
      </c>
      <c r="F23" s="20">
        <f t="shared" si="9"/>
        <v>0.08958333333430346</v>
      </c>
      <c r="G23" s="26">
        <f t="shared" si="9"/>
        <v>0.08958333333430346</v>
      </c>
      <c r="H23" s="27">
        <f t="shared" si="9"/>
        <v>0.08958333333430346</v>
      </c>
      <c r="I23" s="20">
        <f t="shared" si="9"/>
        <v>0.08958333333430346</v>
      </c>
      <c r="J23" s="26">
        <f t="shared" si="9"/>
        <v>0.08958333333430346</v>
      </c>
      <c r="K23" s="27">
        <f t="shared" si="9"/>
        <v>0.08958333333430346</v>
      </c>
      <c r="L23" s="20">
        <f t="shared" si="9"/>
        <v>0.08958333333430346</v>
      </c>
      <c r="M23" s="26">
        <f t="shared" si="9"/>
        <v>0.08958333333430346</v>
      </c>
      <c r="N23" s="27">
        <f t="shared" si="9"/>
        <v>0.08958333333430346</v>
      </c>
      <c r="O23" s="20">
        <f t="shared" si="9"/>
        <v>0.08958333333430346</v>
      </c>
      <c r="P23" s="24">
        <f t="shared" si="9"/>
        <v>0.08958333333430346</v>
      </c>
      <c r="Q23" s="23">
        <f>Q22</f>
        <v>39977.520833333336</v>
      </c>
      <c r="R23" s="15"/>
      <c r="S23" s="8">
        <f>Z23</f>
        <v>0.06666666666666667</v>
      </c>
      <c r="T23" s="22">
        <f>T22</f>
        <v>39977.61041666667</v>
      </c>
      <c r="U23" s="43" t="str">
        <f>CONCATENATE(ROUND(T22-39965,1),"  ")</f>
        <v>12.6  </v>
      </c>
      <c r="V23" s="19" t="str">
        <f>CONCATENATE(ROUND(T22-39965,1),"  ")</f>
        <v>12.6  </v>
      </c>
      <c r="Z23" s="46">
        <v>0.06666666666666667</v>
      </c>
    </row>
    <row r="24" spans="2:25" ht="12.75">
      <c r="B24" s="30" t="str">
        <f>'Trip Timeline'!X24</f>
        <v>Burlington, Vt. </v>
      </c>
      <c r="C24" s="28"/>
      <c r="D24" s="28"/>
      <c r="E24" s="28"/>
      <c r="F24" s="28"/>
      <c r="G24" s="28"/>
      <c r="H24" s="28"/>
      <c r="I24" s="28"/>
      <c r="J24" s="28"/>
      <c r="K24" s="28"/>
      <c r="L24" s="28"/>
      <c r="M24" s="28"/>
      <c r="N24" s="28"/>
      <c r="O24" s="28"/>
      <c r="P24" s="29"/>
      <c r="Q24" s="14">
        <f>Y24</f>
        <v>39977.677083333336</v>
      </c>
      <c r="R24" s="16">
        <f>Q24-INT(Q24)</f>
        <v>0.6770833333357587</v>
      </c>
      <c r="S24" s="7">
        <f>T24-Q24</f>
        <v>0.9444444444452529</v>
      </c>
      <c r="T24" s="14">
        <f>Q26-S25</f>
        <v>39978.62152777778</v>
      </c>
      <c r="U24" s="17">
        <f>(T24-INT(T24))</f>
        <v>0.6215277777810115</v>
      </c>
      <c r="V24" s="44">
        <f>T24-INT(T24)</f>
        <v>0.6215277777810115</v>
      </c>
      <c r="X24" s="48" t="s">
        <v>16</v>
      </c>
      <c r="Y24" s="49">
        <v>39977.677083333336</v>
      </c>
    </row>
    <row r="25" spans="2:26" ht="9" customHeight="1">
      <c r="B25" s="25">
        <f aca="true" t="shared" si="10" ref="B25:P25">$S24</f>
        <v>0.9444444444452529</v>
      </c>
      <c r="C25" s="20">
        <f t="shared" si="10"/>
        <v>0.9444444444452529</v>
      </c>
      <c r="D25" s="26">
        <f t="shared" si="10"/>
        <v>0.9444444444452529</v>
      </c>
      <c r="E25" s="27">
        <f t="shared" si="10"/>
        <v>0.9444444444452529</v>
      </c>
      <c r="F25" s="20">
        <f t="shared" si="10"/>
        <v>0.9444444444452529</v>
      </c>
      <c r="G25" s="26">
        <f t="shared" si="10"/>
        <v>0.9444444444452529</v>
      </c>
      <c r="H25" s="27">
        <f t="shared" si="10"/>
        <v>0.9444444444452529</v>
      </c>
      <c r="I25" s="20">
        <f t="shared" si="10"/>
        <v>0.9444444444452529</v>
      </c>
      <c r="J25" s="26">
        <f t="shared" si="10"/>
        <v>0.9444444444452529</v>
      </c>
      <c r="K25" s="27">
        <f t="shared" si="10"/>
        <v>0.9444444444452529</v>
      </c>
      <c r="L25" s="20">
        <f t="shared" si="10"/>
        <v>0.9444444444452529</v>
      </c>
      <c r="M25" s="26">
        <f t="shared" si="10"/>
        <v>0.9444444444452529</v>
      </c>
      <c r="N25" s="27">
        <f t="shared" si="10"/>
        <v>0.9444444444452529</v>
      </c>
      <c r="O25" s="20">
        <f t="shared" si="10"/>
        <v>0.9444444444452529</v>
      </c>
      <c r="P25" s="24">
        <f t="shared" si="10"/>
        <v>0.9444444444452529</v>
      </c>
      <c r="Q25" s="23">
        <f>Q24</f>
        <v>39977.677083333336</v>
      </c>
      <c r="R25" s="15"/>
      <c r="S25" s="8">
        <f>Z25</f>
        <v>0.08680555555555552</v>
      </c>
      <c r="T25" s="22">
        <f>T24</f>
        <v>39978.62152777778</v>
      </c>
      <c r="U25" s="43" t="str">
        <f>CONCATENATE(ROUND(T24-39965,1),"  ")</f>
        <v>13.6  </v>
      </c>
      <c r="V25" s="19" t="str">
        <f>CONCATENATE(ROUND(T24-39965,1),"  ")</f>
        <v>13.6  </v>
      </c>
      <c r="Z25" s="46">
        <v>0.08680555555555552</v>
      </c>
    </row>
    <row r="26" spans="2:25" ht="12.75">
      <c r="B26" s="30" t="str">
        <f>'Trip Timeline'!X26</f>
        <v>Adirondack Park </v>
      </c>
      <c r="C26" s="28"/>
      <c r="D26" s="28"/>
      <c r="E26" s="28"/>
      <c r="F26" s="28"/>
      <c r="G26" s="28"/>
      <c r="H26" s="28"/>
      <c r="I26" s="28"/>
      <c r="J26" s="28"/>
      <c r="K26" s="28"/>
      <c r="L26" s="28"/>
      <c r="M26" s="28"/>
      <c r="N26" s="28"/>
      <c r="O26" s="28"/>
      <c r="P26" s="29"/>
      <c r="Q26" s="14">
        <f>Y26</f>
        <v>39978.708333333336</v>
      </c>
      <c r="R26" s="16">
        <f>Q26-INT(Q26)</f>
        <v>0.7083333333357587</v>
      </c>
      <c r="S26" s="7">
        <f>T26-Q26</f>
        <v>0.7194444444394321</v>
      </c>
      <c r="T26" s="14">
        <f>Q28-S27</f>
        <v>39979.427777777775</v>
      </c>
      <c r="U26" s="17">
        <f>(T26-INT(T26))</f>
        <v>0.42777777777519077</v>
      </c>
      <c r="V26" s="44">
        <f>T26-INT(T26)</f>
        <v>0.42777777777519077</v>
      </c>
      <c r="X26" s="48" t="s">
        <v>17</v>
      </c>
      <c r="Y26" s="49">
        <v>39978.708333333336</v>
      </c>
    </row>
    <row r="27" spans="2:26" ht="9" customHeight="1">
      <c r="B27" s="25">
        <f aca="true" t="shared" si="11" ref="B27:P27">$S26</f>
        <v>0.7194444444394321</v>
      </c>
      <c r="C27" s="20">
        <f t="shared" si="11"/>
        <v>0.7194444444394321</v>
      </c>
      <c r="D27" s="26">
        <f t="shared" si="11"/>
        <v>0.7194444444394321</v>
      </c>
      <c r="E27" s="27">
        <f t="shared" si="11"/>
        <v>0.7194444444394321</v>
      </c>
      <c r="F27" s="20">
        <f t="shared" si="11"/>
        <v>0.7194444444394321</v>
      </c>
      <c r="G27" s="26">
        <f t="shared" si="11"/>
        <v>0.7194444444394321</v>
      </c>
      <c r="H27" s="27">
        <f t="shared" si="11"/>
        <v>0.7194444444394321</v>
      </c>
      <c r="I27" s="20">
        <f t="shared" si="11"/>
        <v>0.7194444444394321</v>
      </c>
      <c r="J27" s="26">
        <f t="shared" si="11"/>
        <v>0.7194444444394321</v>
      </c>
      <c r="K27" s="27">
        <f t="shared" si="11"/>
        <v>0.7194444444394321</v>
      </c>
      <c r="L27" s="20">
        <f t="shared" si="11"/>
        <v>0.7194444444394321</v>
      </c>
      <c r="M27" s="26">
        <f t="shared" si="11"/>
        <v>0.7194444444394321</v>
      </c>
      <c r="N27" s="27">
        <f t="shared" si="11"/>
        <v>0.7194444444394321</v>
      </c>
      <c r="O27" s="20">
        <f t="shared" si="11"/>
        <v>0.7194444444394321</v>
      </c>
      <c r="P27" s="24">
        <f t="shared" si="11"/>
        <v>0.7194444444394321</v>
      </c>
      <c r="Q27" s="23">
        <f>Q26</f>
        <v>39978.708333333336</v>
      </c>
      <c r="R27" s="15"/>
      <c r="S27" s="8">
        <f>Z27</f>
        <v>0.19722222222222224</v>
      </c>
      <c r="T27" s="22">
        <f>T26</f>
        <v>39979.427777777775</v>
      </c>
      <c r="U27" s="43" t="str">
        <f>CONCATENATE(ROUND(T26-39965,1),"  ")</f>
        <v>14.4  </v>
      </c>
      <c r="V27" s="19" t="str">
        <f>CONCATENATE(ROUND(T26-39965,1),"  ")</f>
        <v>14.4  </v>
      </c>
      <c r="Z27" s="46">
        <v>0.19722222222222224</v>
      </c>
    </row>
    <row r="28" spans="2:25" ht="12.75">
      <c r="B28" s="30" t="str">
        <f>'Trip Timeline'!X28</f>
        <v>Finger Lakes Region, N.Y. </v>
      </c>
      <c r="C28" s="28"/>
      <c r="D28" s="28"/>
      <c r="E28" s="28"/>
      <c r="F28" s="28"/>
      <c r="G28" s="28"/>
      <c r="H28" s="28"/>
      <c r="I28" s="28"/>
      <c r="J28" s="28"/>
      <c r="K28" s="28"/>
      <c r="L28" s="28"/>
      <c r="M28" s="28"/>
      <c r="N28" s="28"/>
      <c r="O28" s="28"/>
      <c r="P28" s="29"/>
      <c r="Q28" s="14">
        <f>Y28</f>
        <v>39979.625</v>
      </c>
      <c r="R28" s="16">
        <f>Q28-INT(Q28)</f>
        <v>0.625</v>
      </c>
      <c r="S28" s="7">
        <f>T28-Q28</f>
        <v>2.7930555555576575</v>
      </c>
      <c r="T28" s="14">
        <f>Q30-S29</f>
        <v>39982.41805555556</v>
      </c>
      <c r="U28" s="17">
        <f>(T28-INT(T28))</f>
        <v>0.4180555555576575</v>
      </c>
      <c r="V28" s="44">
        <f>T28-INT(T28)</f>
        <v>0.4180555555576575</v>
      </c>
      <c r="X28" s="48" t="s">
        <v>18</v>
      </c>
      <c r="Y28" s="49">
        <v>39979.625</v>
      </c>
    </row>
    <row r="29" spans="2:26" ht="9" customHeight="1">
      <c r="B29" s="25">
        <f aca="true" t="shared" si="12" ref="B29:P29">$S28</f>
        <v>2.7930555555576575</v>
      </c>
      <c r="C29" s="20">
        <f t="shared" si="12"/>
        <v>2.7930555555576575</v>
      </c>
      <c r="D29" s="26">
        <f t="shared" si="12"/>
        <v>2.7930555555576575</v>
      </c>
      <c r="E29" s="27">
        <f t="shared" si="12"/>
        <v>2.7930555555576575</v>
      </c>
      <c r="F29" s="20">
        <f t="shared" si="12"/>
        <v>2.7930555555576575</v>
      </c>
      <c r="G29" s="26">
        <f t="shared" si="12"/>
        <v>2.7930555555576575</v>
      </c>
      <c r="H29" s="27">
        <f t="shared" si="12"/>
        <v>2.7930555555576575</v>
      </c>
      <c r="I29" s="20">
        <f t="shared" si="12"/>
        <v>2.7930555555576575</v>
      </c>
      <c r="J29" s="26">
        <f t="shared" si="12"/>
        <v>2.7930555555576575</v>
      </c>
      <c r="K29" s="27">
        <f t="shared" si="12"/>
        <v>2.7930555555576575</v>
      </c>
      <c r="L29" s="20">
        <f t="shared" si="12"/>
        <v>2.7930555555576575</v>
      </c>
      <c r="M29" s="26">
        <f t="shared" si="12"/>
        <v>2.7930555555576575</v>
      </c>
      <c r="N29" s="27">
        <f t="shared" si="12"/>
        <v>2.7930555555576575</v>
      </c>
      <c r="O29" s="20">
        <f t="shared" si="12"/>
        <v>2.7930555555576575</v>
      </c>
      <c r="P29" s="24">
        <f t="shared" si="12"/>
        <v>2.7930555555576575</v>
      </c>
      <c r="Q29" s="23">
        <f>Q28</f>
        <v>39979.625</v>
      </c>
      <c r="R29" s="15"/>
      <c r="S29" s="8">
        <f>Z29</f>
        <v>0.08194444444444443</v>
      </c>
      <c r="T29" s="22">
        <f>T28</f>
        <v>39982.41805555556</v>
      </c>
      <c r="U29" s="43" t="str">
        <f>CONCATENATE(ROUND(T28-39965,1),"  ")</f>
        <v>17.4  </v>
      </c>
      <c r="V29" s="19" t="str">
        <f>CONCATENATE(ROUND(T28-39965,1),"  ")</f>
        <v>17.4  </v>
      </c>
      <c r="Z29" s="46">
        <v>0.08194444444444443</v>
      </c>
    </row>
    <row r="30" spans="2:25" ht="12.75">
      <c r="B30" s="30" t="str">
        <f>'Trip Timeline'!X30</f>
        <v>Buffalo, N.Y. </v>
      </c>
      <c r="C30" s="28"/>
      <c r="D30" s="28"/>
      <c r="E30" s="28"/>
      <c r="F30" s="28"/>
      <c r="G30" s="28"/>
      <c r="H30" s="28"/>
      <c r="I30" s="28"/>
      <c r="J30" s="28"/>
      <c r="K30" s="28"/>
      <c r="L30" s="28"/>
      <c r="M30" s="28"/>
      <c r="N30" s="28"/>
      <c r="O30" s="28"/>
      <c r="P30" s="29"/>
      <c r="Q30" s="14">
        <f>Y30</f>
        <v>39982.5</v>
      </c>
      <c r="R30" s="16">
        <f>Q30-INT(Q30)</f>
        <v>0.5</v>
      </c>
      <c r="S30" s="7">
        <f>T30-Q30</f>
        <v>0.7986111111094942</v>
      </c>
      <c r="T30" s="14">
        <f>Q32-S31</f>
        <v>39983.29861111111</v>
      </c>
      <c r="U30" s="17">
        <f>(T30-INT(T30))</f>
        <v>0.29861111110949423</v>
      </c>
      <c r="V30" s="44">
        <f>T30-INT(T30)</f>
        <v>0.29861111110949423</v>
      </c>
      <c r="X30" s="48" t="s">
        <v>19</v>
      </c>
      <c r="Y30" s="49">
        <v>39982.5</v>
      </c>
    </row>
    <row r="31" spans="2:26" ht="9" customHeight="1">
      <c r="B31" s="25">
        <f aca="true" t="shared" si="13" ref="B31:P31">$S30</f>
        <v>0.7986111111094942</v>
      </c>
      <c r="C31" s="20">
        <f t="shared" si="13"/>
        <v>0.7986111111094942</v>
      </c>
      <c r="D31" s="26">
        <f t="shared" si="13"/>
        <v>0.7986111111094942</v>
      </c>
      <c r="E31" s="27">
        <f t="shared" si="13"/>
        <v>0.7986111111094942</v>
      </c>
      <c r="F31" s="20">
        <f t="shared" si="13"/>
        <v>0.7986111111094942</v>
      </c>
      <c r="G31" s="26">
        <f t="shared" si="13"/>
        <v>0.7986111111094942</v>
      </c>
      <c r="H31" s="27">
        <f t="shared" si="13"/>
        <v>0.7986111111094942</v>
      </c>
      <c r="I31" s="20">
        <f t="shared" si="13"/>
        <v>0.7986111111094942</v>
      </c>
      <c r="J31" s="26">
        <f t="shared" si="13"/>
        <v>0.7986111111094942</v>
      </c>
      <c r="K31" s="27">
        <f t="shared" si="13"/>
        <v>0.7986111111094942</v>
      </c>
      <c r="L31" s="20">
        <f t="shared" si="13"/>
        <v>0.7986111111094942</v>
      </c>
      <c r="M31" s="26">
        <f t="shared" si="13"/>
        <v>0.7986111111094942</v>
      </c>
      <c r="N31" s="27">
        <f t="shared" si="13"/>
        <v>0.7986111111094942</v>
      </c>
      <c r="O31" s="20">
        <f t="shared" si="13"/>
        <v>0.7986111111094942</v>
      </c>
      <c r="P31" s="24">
        <f t="shared" si="13"/>
        <v>0.7986111111094942</v>
      </c>
      <c r="Q31" s="23">
        <f>Q30</f>
        <v>39982.5</v>
      </c>
      <c r="R31" s="15"/>
      <c r="S31" s="8">
        <f>Z31</f>
        <v>0.11805555555555555</v>
      </c>
      <c r="T31" s="22">
        <f>T30</f>
        <v>39983.29861111111</v>
      </c>
      <c r="U31" s="43" t="str">
        <f>CONCATENATE(ROUND(T30-39965,1),"  ")</f>
        <v>18.3  </v>
      </c>
      <c r="V31" s="19" t="str">
        <f>CONCATENATE(ROUND(T30-39965,1),"  ")</f>
        <v>18.3  </v>
      </c>
      <c r="Z31" s="46">
        <v>0.11805555555555555</v>
      </c>
    </row>
    <row r="32" spans="2:25" ht="12.75">
      <c r="B32" s="30" t="str">
        <f>'Trip Timeline'!X32</f>
        <v>Cleveland, Ohio </v>
      </c>
      <c r="C32" s="28"/>
      <c r="D32" s="28"/>
      <c r="E32" s="28"/>
      <c r="F32" s="28"/>
      <c r="G32" s="28"/>
      <c r="H32" s="28"/>
      <c r="I32" s="28"/>
      <c r="J32" s="28"/>
      <c r="K32" s="28"/>
      <c r="L32" s="28"/>
      <c r="M32" s="28"/>
      <c r="N32" s="28"/>
      <c r="O32" s="28"/>
      <c r="P32" s="29"/>
      <c r="Q32" s="14">
        <f>Y32</f>
        <v>39983.416666666664</v>
      </c>
      <c r="R32" s="16">
        <f>Q32-INT(Q32)</f>
        <v>0.41666666666424135</v>
      </c>
      <c r="S32" s="7">
        <f>T32-Q32</f>
        <v>1.0798611111167702</v>
      </c>
      <c r="T32" s="14">
        <f>Q34-S33</f>
        <v>39984.49652777778</v>
      </c>
      <c r="U32" s="17">
        <f>(T32-INT(T32))</f>
        <v>0.49652777778101154</v>
      </c>
      <c r="V32" s="44">
        <f>T32-INT(T32)</f>
        <v>0.49652777778101154</v>
      </c>
      <c r="X32" s="48" t="s">
        <v>20</v>
      </c>
      <c r="Y32" s="49">
        <v>39983.416666666664</v>
      </c>
    </row>
    <row r="33" spans="2:26" ht="9" customHeight="1">
      <c r="B33" s="25">
        <f aca="true" t="shared" si="14" ref="B33:P33">$S32</f>
        <v>1.0798611111167702</v>
      </c>
      <c r="C33" s="20">
        <f t="shared" si="14"/>
        <v>1.0798611111167702</v>
      </c>
      <c r="D33" s="26">
        <f t="shared" si="14"/>
        <v>1.0798611111167702</v>
      </c>
      <c r="E33" s="27">
        <f t="shared" si="14"/>
        <v>1.0798611111167702</v>
      </c>
      <c r="F33" s="20">
        <f t="shared" si="14"/>
        <v>1.0798611111167702</v>
      </c>
      <c r="G33" s="26">
        <f t="shared" si="14"/>
        <v>1.0798611111167702</v>
      </c>
      <c r="H33" s="27">
        <f t="shared" si="14"/>
        <v>1.0798611111167702</v>
      </c>
      <c r="I33" s="20">
        <f t="shared" si="14"/>
        <v>1.0798611111167702</v>
      </c>
      <c r="J33" s="26">
        <f t="shared" si="14"/>
        <v>1.0798611111167702</v>
      </c>
      <c r="K33" s="27">
        <f t="shared" si="14"/>
        <v>1.0798611111167702</v>
      </c>
      <c r="L33" s="20">
        <f t="shared" si="14"/>
        <v>1.0798611111167702</v>
      </c>
      <c r="M33" s="26">
        <f t="shared" si="14"/>
        <v>1.0798611111167702</v>
      </c>
      <c r="N33" s="27">
        <f t="shared" si="14"/>
        <v>1.0798611111167702</v>
      </c>
      <c r="O33" s="20">
        <f t="shared" si="14"/>
        <v>1.0798611111167702</v>
      </c>
      <c r="P33" s="24">
        <f t="shared" si="14"/>
        <v>1.0798611111167702</v>
      </c>
      <c r="Q33" s="23">
        <f>Q32</f>
        <v>39983.416666666664</v>
      </c>
      <c r="R33" s="15"/>
      <c r="S33" s="8">
        <f>Z33</f>
        <v>0.08680555555555558</v>
      </c>
      <c r="T33" s="22">
        <f>T32</f>
        <v>39984.49652777778</v>
      </c>
      <c r="U33" s="43" t="str">
        <f>CONCATENATE(ROUND(T32-39965,1),"  ")</f>
        <v>19.5  </v>
      </c>
      <c r="V33" s="19" t="str">
        <f>CONCATENATE(ROUND(T32-39965,1),"  ")</f>
        <v>19.5  </v>
      </c>
      <c r="Z33" s="46">
        <v>0.08680555555555558</v>
      </c>
    </row>
    <row r="34" spans="2:25" ht="12.75">
      <c r="B34" s="30" t="str">
        <f>'Trip Timeline'!X34</f>
        <v>Pittsburgh, Pa. </v>
      </c>
      <c r="C34" s="28"/>
      <c r="D34" s="28"/>
      <c r="E34" s="28"/>
      <c r="F34" s="28"/>
      <c r="G34" s="28"/>
      <c r="H34" s="28"/>
      <c r="I34" s="28"/>
      <c r="J34" s="28"/>
      <c r="K34" s="28"/>
      <c r="L34" s="28"/>
      <c r="M34" s="28"/>
      <c r="N34" s="28"/>
      <c r="O34" s="28"/>
      <c r="P34" s="29"/>
      <c r="Q34" s="14">
        <f>Y34</f>
        <v>39984.583333333336</v>
      </c>
      <c r="R34" s="16">
        <f>Q34-INT(Q34)</f>
        <v>0.5833333333357587</v>
      </c>
      <c r="S34" s="7">
        <f>T34-Q34</f>
        <v>1.8166666666584206</v>
      </c>
      <c r="T34" s="14">
        <f>Q36-S35</f>
        <v>39986.399999999994</v>
      </c>
      <c r="U34" s="17">
        <f>(T34-INT(T34))</f>
        <v>0.39999999999417923</v>
      </c>
      <c r="V34" s="44">
        <f>T34-INT(T34)</f>
        <v>0.39999999999417923</v>
      </c>
      <c r="X34" s="48" t="s">
        <v>21</v>
      </c>
      <c r="Y34" s="49">
        <v>39984.583333333336</v>
      </c>
    </row>
    <row r="35" spans="2:26" ht="9" customHeight="1">
      <c r="B35" s="25">
        <f aca="true" t="shared" si="15" ref="B35:P35">$S34</f>
        <v>1.8166666666584206</v>
      </c>
      <c r="C35" s="20">
        <f t="shared" si="15"/>
        <v>1.8166666666584206</v>
      </c>
      <c r="D35" s="26">
        <f t="shared" si="15"/>
        <v>1.8166666666584206</v>
      </c>
      <c r="E35" s="27">
        <f t="shared" si="15"/>
        <v>1.8166666666584206</v>
      </c>
      <c r="F35" s="20">
        <f t="shared" si="15"/>
        <v>1.8166666666584206</v>
      </c>
      <c r="G35" s="26">
        <f t="shared" si="15"/>
        <v>1.8166666666584206</v>
      </c>
      <c r="H35" s="27">
        <f t="shared" si="15"/>
        <v>1.8166666666584206</v>
      </c>
      <c r="I35" s="20">
        <f t="shared" si="15"/>
        <v>1.8166666666584206</v>
      </c>
      <c r="J35" s="26">
        <f t="shared" si="15"/>
        <v>1.8166666666584206</v>
      </c>
      <c r="K35" s="27">
        <f t="shared" si="15"/>
        <v>1.8166666666584206</v>
      </c>
      <c r="L35" s="20">
        <f t="shared" si="15"/>
        <v>1.8166666666584206</v>
      </c>
      <c r="M35" s="26">
        <f t="shared" si="15"/>
        <v>1.8166666666584206</v>
      </c>
      <c r="N35" s="27">
        <f t="shared" si="15"/>
        <v>1.8166666666584206</v>
      </c>
      <c r="O35" s="20">
        <f t="shared" si="15"/>
        <v>1.8166666666584206</v>
      </c>
      <c r="P35" s="24">
        <f t="shared" si="15"/>
        <v>1.8166666666584206</v>
      </c>
      <c r="Q35" s="23">
        <f>Q34</f>
        <v>39984.583333333336</v>
      </c>
      <c r="R35" s="15"/>
      <c r="S35" s="8">
        <f>Z35</f>
        <v>0.14166666666666666</v>
      </c>
      <c r="T35" s="22">
        <f>T34</f>
        <v>39986.399999999994</v>
      </c>
      <c r="U35" s="43" t="str">
        <f>CONCATENATE(ROUND(T34-39965,1),"  ")</f>
        <v>21.4  </v>
      </c>
      <c r="V35" s="19" t="str">
        <f>CONCATENATE(ROUND(T34-39965,1),"  ")</f>
        <v>21.4  </v>
      </c>
      <c r="Z35" s="46">
        <v>0.14166666666666666</v>
      </c>
    </row>
    <row r="36" spans="2:25" ht="12.75">
      <c r="B36" s="30" t="str">
        <f>'Trip Timeline'!X36</f>
        <v>Williamsport, Pa. </v>
      </c>
      <c r="C36" s="28"/>
      <c r="D36" s="28"/>
      <c r="E36" s="28"/>
      <c r="F36" s="28"/>
      <c r="G36" s="28"/>
      <c r="H36" s="28"/>
      <c r="I36" s="28"/>
      <c r="J36" s="28"/>
      <c r="K36" s="28"/>
      <c r="L36" s="28"/>
      <c r="M36" s="28"/>
      <c r="N36" s="28"/>
      <c r="O36" s="28"/>
      <c r="P36" s="29"/>
      <c r="Q36" s="14">
        <f>Y36</f>
        <v>39986.541666666664</v>
      </c>
      <c r="R36" s="16">
        <f>Q36-INT(Q36)</f>
        <v>0.5416666666642413</v>
      </c>
      <c r="S36" s="7">
        <f>T36-Q36</f>
        <v>0.9652777777810115</v>
      </c>
      <c r="T36" s="14">
        <f>Q38-S37</f>
        <v>39987.506944444445</v>
      </c>
      <c r="U36" s="17">
        <f>(T36-INT(T36))</f>
        <v>0.5069444444452529</v>
      </c>
      <c r="V36" s="44">
        <f>T36-INT(T36)</f>
        <v>0.5069444444452529</v>
      </c>
      <c r="X36" s="48" t="s">
        <v>22</v>
      </c>
      <c r="Y36" s="49">
        <v>39986.541666666664</v>
      </c>
    </row>
    <row r="37" spans="2:26" ht="9" customHeight="1">
      <c r="B37" s="25">
        <f aca="true" t="shared" si="16" ref="B37:P37">$S36</f>
        <v>0.9652777777810115</v>
      </c>
      <c r="C37" s="20">
        <f t="shared" si="16"/>
        <v>0.9652777777810115</v>
      </c>
      <c r="D37" s="26">
        <f t="shared" si="16"/>
        <v>0.9652777777810115</v>
      </c>
      <c r="E37" s="27">
        <f t="shared" si="16"/>
        <v>0.9652777777810115</v>
      </c>
      <c r="F37" s="20">
        <f t="shared" si="16"/>
        <v>0.9652777777810115</v>
      </c>
      <c r="G37" s="26">
        <f t="shared" si="16"/>
        <v>0.9652777777810115</v>
      </c>
      <c r="H37" s="27">
        <f t="shared" si="16"/>
        <v>0.9652777777810115</v>
      </c>
      <c r="I37" s="20">
        <f t="shared" si="16"/>
        <v>0.9652777777810115</v>
      </c>
      <c r="J37" s="26">
        <f t="shared" si="16"/>
        <v>0.9652777777810115</v>
      </c>
      <c r="K37" s="27">
        <f t="shared" si="16"/>
        <v>0.9652777777810115</v>
      </c>
      <c r="L37" s="20">
        <f t="shared" si="16"/>
        <v>0.9652777777810115</v>
      </c>
      <c r="M37" s="26">
        <f t="shared" si="16"/>
        <v>0.9652777777810115</v>
      </c>
      <c r="N37" s="27">
        <f t="shared" si="16"/>
        <v>0.9652777777810115</v>
      </c>
      <c r="O37" s="20">
        <f t="shared" si="16"/>
        <v>0.9652777777810115</v>
      </c>
      <c r="P37" s="24">
        <f t="shared" si="16"/>
        <v>0.9652777777810115</v>
      </c>
      <c r="Q37" s="23">
        <f>Q36</f>
        <v>39986.541666666664</v>
      </c>
      <c r="R37" s="15"/>
      <c r="S37" s="8">
        <f>Z37</f>
        <v>0.034722222222222224</v>
      </c>
      <c r="T37" s="22">
        <f>T36</f>
        <v>39987.506944444445</v>
      </c>
      <c r="U37" s="43" t="str">
        <f>CONCATENATE(ROUND(T36-39965,1),"  ")</f>
        <v>22.5  </v>
      </c>
      <c r="V37" s="19" t="str">
        <f>CONCATENATE(ROUND(T36-39965,1),"  ")</f>
        <v>22.5  </v>
      </c>
      <c r="Z37" s="46">
        <v>0.034722222222222224</v>
      </c>
    </row>
    <row r="38" spans="2:25" ht="12.75">
      <c r="B38" s="30" t="str">
        <f>'Trip Timeline'!X38</f>
        <v>Selinsgrove, Pa.</v>
      </c>
      <c r="C38" s="28"/>
      <c r="D38" s="28"/>
      <c r="E38" s="28"/>
      <c r="F38" s="28"/>
      <c r="G38" s="28"/>
      <c r="H38" s="28"/>
      <c r="I38" s="28"/>
      <c r="J38" s="28"/>
      <c r="K38" s="28"/>
      <c r="L38" s="28"/>
      <c r="M38" s="28"/>
      <c r="N38" s="28"/>
      <c r="O38" s="28"/>
      <c r="P38" s="29"/>
      <c r="Q38" s="14">
        <f>Y38</f>
        <v>39987.541666666664</v>
      </c>
      <c r="R38" s="16">
        <f>Q38-INT(Q38)</f>
        <v>0.5416666666642413</v>
      </c>
      <c r="S38" s="7">
        <f>T38-Q38</f>
        <v>0.08333333333575865</v>
      </c>
      <c r="T38" s="14">
        <f>Q40-S39</f>
        <v>39987.625</v>
      </c>
      <c r="U38" s="17">
        <f>(T38-INT(T38))</f>
        <v>0.625</v>
      </c>
      <c r="V38" s="44">
        <f>T38-INT(T38)</f>
        <v>0.625</v>
      </c>
      <c r="X38" s="48" t="s">
        <v>84</v>
      </c>
      <c r="Y38" s="49">
        <v>39987.541666666664</v>
      </c>
    </row>
    <row r="39" spans="2:26" ht="9" customHeight="1">
      <c r="B39" s="25">
        <f aca="true" t="shared" si="17" ref="B39:P39">$S38</f>
        <v>0.08333333333575865</v>
      </c>
      <c r="C39" s="20">
        <f t="shared" si="17"/>
        <v>0.08333333333575865</v>
      </c>
      <c r="D39" s="26">
        <f t="shared" si="17"/>
        <v>0.08333333333575865</v>
      </c>
      <c r="E39" s="27">
        <f t="shared" si="17"/>
        <v>0.08333333333575865</v>
      </c>
      <c r="F39" s="20">
        <f t="shared" si="17"/>
        <v>0.08333333333575865</v>
      </c>
      <c r="G39" s="26">
        <f t="shared" si="17"/>
        <v>0.08333333333575865</v>
      </c>
      <c r="H39" s="27">
        <f t="shared" si="17"/>
        <v>0.08333333333575865</v>
      </c>
      <c r="I39" s="20">
        <f t="shared" si="17"/>
        <v>0.08333333333575865</v>
      </c>
      <c r="J39" s="26">
        <f t="shared" si="17"/>
        <v>0.08333333333575865</v>
      </c>
      <c r="K39" s="27">
        <f t="shared" si="17"/>
        <v>0.08333333333575865</v>
      </c>
      <c r="L39" s="20">
        <f t="shared" si="17"/>
        <v>0.08333333333575865</v>
      </c>
      <c r="M39" s="26">
        <f t="shared" si="17"/>
        <v>0.08333333333575865</v>
      </c>
      <c r="N39" s="27">
        <f t="shared" si="17"/>
        <v>0.08333333333575865</v>
      </c>
      <c r="O39" s="20">
        <f t="shared" si="17"/>
        <v>0.08333333333575865</v>
      </c>
      <c r="P39" s="24">
        <f t="shared" si="17"/>
        <v>0.08333333333575865</v>
      </c>
      <c r="Q39" s="23">
        <f>Q38</f>
        <v>39987.541666666664</v>
      </c>
      <c r="R39" s="15"/>
      <c r="S39" s="8">
        <f>Z39</f>
        <v>0.041666666666666664</v>
      </c>
      <c r="T39" s="22">
        <f>T38</f>
        <v>39987.625</v>
      </c>
      <c r="U39" s="43" t="str">
        <f>CONCATENATE(ROUND(T38-39965,1),"  ")</f>
        <v>22.6  </v>
      </c>
      <c r="V39" s="19" t="str">
        <f>CONCATENATE(ROUND(T38-39965,1),"  ")</f>
        <v>22.6  </v>
      </c>
      <c r="Z39" s="46">
        <v>0.041666666666666664</v>
      </c>
    </row>
    <row r="40" spans="2:25" ht="12.75">
      <c r="B40" s="30" t="str">
        <f>'Trip Timeline'!X40</f>
        <v>Harrisburg, Pa.</v>
      </c>
      <c r="C40" s="28"/>
      <c r="D40" s="28"/>
      <c r="E40" s="28"/>
      <c r="F40" s="28"/>
      <c r="G40" s="28"/>
      <c r="H40" s="28"/>
      <c r="I40" s="28"/>
      <c r="J40" s="28"/>
      <c r="K40" s="28"/>
      <c r="L40" s="28"/>
      <c r="M40" s="28"/>
      <c r="N40" s="28"/>
      <c r="O40" s="28"/>
      <c r="P40" s="29"/>
      <c r="Q40" s="14">
        <f>Y40</f>
        <v>39987.666666666664</v>
      </c>
      <c r="R40" s="16">
        <f>Q40-INT(Q40)</f>
        <v>0.6666666666642413</v>
      </c>
      <c r="S40" s="7">
        <f>T40-Q40</f>
        <v>0.10902777777664596</v>
      </c>
      <c r="T40" s="14">
        <f>Q42-S41</f>
        <v>39987.77569444444</v>
      </c>
      <c r="U40" s="17">
        <f>(T40-INT(T40))</f>
        <v>0.7756944444408873</v>
      </c>
      <c r="V40" s="44">
        <f>T40-INT(T40)</f>
        <v>0.7756944444408873</v>
      </c>
      <c r="X40" s="48" t="s">
        <v>83</v>
      </c>
      <c r="Y40" s="49">
        <v>39987.666666666664</v>
      </c>
    </row>
    <row r="41" spans="2:26" ht="9" customHeight="1">
      <c r="B41" s="25">
        <f aca="true" t="shared" si="18" ref="B41:P41">$S40</f>
        <v>0.10902777777664596</v>
      </c>
      <c r="C41" s="20">
        <f t="shared" si="18"/>
        <v>0.10902777777664596</v>
      </c>
      <c r="D41" s="26">
        <f t="shared" si="18"/>
        <v>0.10902777777664596</v>
      </c>
      <c r="E41" s="27">
        <f t="shared" si="18"/>
        <v>0.10902777777664596</v>
      </c>
      <c r="F41" s="20">
        <f t="shared" si="18"/>
        <v>0.10902777777664596</v>
      </c>
      <c r="G41" s="26">
        <f t="shared" si="18"/>
        <v>0.10902777777664596</v>
      </c>
      <c r="H41" s="27">
        <f t="shared" si="18"/>
        <v>0.10902777777664596</v>
      </c>
      <c r="I41" s="20">
        <f t="shared" si="18"/>
        <v>0.10902777777664596</v>
      </c>
      <c r="J41" s="26">
        <f t="shared" si="18"/>
        <v>0.10902777777664596</v>
      </c>
      <c r="K41" s="27">
        <f t="shared" si="18"/>
        <v>0.10902777777664596</v>
      </c>
      <c r="L41" s="20">
        <f t="shared" si="18"/>
        <v>0.10902777777664596</v>
      </c>
      <c r="M41" s="26">
        <f t="shared" si="18"/>
        <v>0.10902777777664596</v>
      </c>
      <c r="N41" s="27">
        <f t="shared" si="18"/>
        <v>0.10902777777664596</v>
      </c>
      <c r="O41" s="20">
        <f t="shared" si="18"/>
        <v>0.10902777777664596</v>
      </c>
      <c r="P41" s="24">
        <f t="shared" si="18"/>
        <v>0.10902777777664596</v>
      </c>
      <c r="Q41" s="23">
        <f>Q40</f>
        <v>39987.666666666664</v>
      </c>
      <c r="R41" s="15"/>
      <c r="S41" s="8">
        <f>Z41</f>
        <v>0.09930555555555555</v>
      </c>
      <c r="T41" s="22">
        <f>T40</f>
        <v>39987.77569444444</v>
      </c>
      <c r="U41" s="43" t="str">
        <f>CONCATENATE(ROUND(T40-39965,1),"  ")</f>
        <v>22.8  </v>
      </c>
      <c r="V41" s="19" t="str">
        <f>CONCATENATE(ROUND(T40-39965,1),"  ")</f>
        <v>22.8  </v>
      </c>
      <c r="Z41" s="46">
        <v>0.09930555555555555</v>
      </c>
    </row>
    <row r="42" spans="2:25" ht="13.5" customHeight="1">
      <c r="B42" s="30" t="str">
        <f>'Trip Timeline'!X42</f>
        <v>Shenendoah Nat'l Park</v>
      </c>
      <c r="C42" s="28"/>
      <c r="D42" s="28"/>
      <c r="E42" s="28"/>
      <c r="F42" s="28"/>
      <c r="G42" s="28"/>
      <c r="H42" s="28"/>
      <c r="I42" s="28"/>
      <c r="J42" s="28"/>
      <c r="K42" s="28"/>
      <c r="L42" s="28"/>
      <c r="M42" s="28"/>
      <c r="N42" s="28"/>
      <c r="O42" s="28"/>
      <c r="P42" s="29"/>
      <c r="Q42" s="14">
        <f>Y42</f>
        <v>39987.875</v>
      </c>
      <c r="R42" s="16">
        <f>Q42-INT(Q42)</f>
        <v>0.875</v>
      </c>
      <c r="S42" s="7">
        <f>T42-Q42</f>
        <v>0.45833333333575865</v>
      </c>
      <c r="T42" s="14">
        <f>Q44-S43</f>
        <v>39988.333333333336</v>
      </c>
      <c r="U42" s="17">
        <f>(T42-INT(T42))</f>
        <v>0.33333333333575865</v>
      </c>
      <c r="V42" s="44">
        <f>T42-INT(T42)</f>
        <v>0.33333333333575865</v>
      </c>
      <c r="X42" s="48" t="s">
        <v>90</v>
      </c>
      <c r="Y42" s="49">
        <v>39987.875</v>
      </c>
    </row>
    <row r="43" spans="2:22" ht="9" customHeight="1">
      <c r="B43" s="25">
        <f aca="true" t="shared" si="19" ref="B43:P43">$S42</f>
        <v>0.45833333333575865</v>
      </c>
      <c r="C43" s="20">
        <f t="shared" si="19"/>
        <v>0.45833333333575865</v>
      </c>
      <c r="D43" s="26">
        <f t="shared" si="19"/>
        <v>0.45833333333575865</v>
      </c>
      <c r="E43" s="27">
        <f t="shared" si="19"/>
        <v>0.45833333333575865</v>
      </c>
      <c r="F43" s="20">
        <f t="shared" si="19"/>
        <v>0.45833333333575865</v>
      </c>
      <c r="G43" s="26">
        <f t="shared" si="19"/>
        <v>0.45833333333575865</v>
      </c>
      <c r="H43" s="27">
        <f t="shared" si="19"/>
        <v>0.45833333333575865</v>
      </c>
      <c r="I43" s="20">
        <f t="shared" si="19"/>
        <v>0.45833333333575865</v>
      </c>
      <c r="J43" s="26">
        <f t="shared" si="19"/>
        <v>0.45833333333575865</v>
      </c>
      <c r="K43" s="27">
        <f t="shared" si="19"/>
        <v>0.45833333333575865</v>
      </c>
      <c r="L43" s="20">
        <f t="shared" si="19"/>
        <v>0.45833333333575865</v>
      </c>
      <c r="M43" s="26">
        <f t="shared" si="19"/>
        <v>0.45833333333575865</v>
      </c>
      <c r="N43" s="27">
        <f t="shared" si="19"/>
        <v>0.45833333333575865</v>
      </c>
      <c r="O43" s="20">
        <f t="shared" si="19"/>
        <v>0.45833333333575865</v>
      </c>
      <c r="P43" s="24">
        <f t="shared" si="19"/>
        <v>0.45833333333575865</v>
      </c>
      <c r="Q43" s="23">
        <f>Q42</f>
        <v>39987.875</v>
      </c>
      <c r="R43" s="15"/>
      <c r="S43" s="8">
        <f>Z43</f>
        <v>0</v>
      </c>
      <c r="T43" s="22">
        <f>T42</f>
        <v>39988.333333333336</v>
      </c>
      <c r="U43" s="43" t="str">
        <f>CONCATENATE(ROUND(T42-39965,1),"  ")</f>
        <v>23.3  </v>
      </c>
      <c r="V43" s="19" t="str">
        <f>CONCATENATE(ROUND(T42-39965,1),"  ")</f>
        <v>23.3  </v>
      </c>
    </row>
    <row r="44" spans="2:26" ht="12.75">
      <c r="B44" s="30" t="str">
        <f>'Trip Timeline'!X44</f>
        <v>Blue Ridge Parkway </v>
      </c>
      <c r="C44" s="28"/>
      <c r="D44" s="28"/>
      <c r="E44" s="28"/>
      <c r="F44" s="28"/>
      <c r="G44" s="28"/>
      <c r="H44" s="28"/>
      <c r="I44" s="28"/>
      <c r="J44" s="28"/>
      <c r="K44" s="28"/>
      <c r="L44" s="28"/>
      <c r="M44" s="28"/>
      <c r="N44" s="28"/>
      <c r="O44" s="28"/>
      <c r="P44" s="29"/>
      <c r="Q44" s="14">
        <f>Y44</f>
        <v>39988.333333333336</v>
      </c>
      <c r="R44" s="16">
        <f>Q44-INT(Q44)</f>
        <v>0.33333333333575865</v>
      </c>
      <c r="S44" s="7">
        <f>T44-Q44</f>
        <v>0.625</v>
      </c>
      <c r="T44" s="14">
        <f>Q46-S45</f>
        <v>39988.958333333336</v>
      </c>
      <c r="U44" s="17">
        <f>(T44-INT(T44))</f>
        <v>0.9583333333357587</v>
      </c>
      <c r="V44" s="44">
        <f>T44-INT(T44)</f>
        <v>0.9583333333357587</v>
      </c>
      <c r="X44" s="48" t="s">
        <v>23</v>
      </c>
      <c r="Y44" s="49">
        <v>39988.333333333336</v>
      </c>
      <c r="Z44" s="46">
        <v>0.5583333333333333</v>
      </c>
    </row>
    <row r="45" spans="2:26" ht="9" customHeight="1">
      <c r="B45" s="25">
        <f aca="true" t="shared" si="20" ref="B45:P45">$S44</f>
        <v>0.625</v>
      </c>
      <c r="C45" s="20">
        <f t="shared" si="20"/>
        <v>0.625</v>
      </c>
      <c r="D45" s="26">
        <f t="shared" si="20"/>
        <v>0.625</v>
      </c>
      <c r="E45" s="27">
        <f t="shared" si="20"/>
        <v>0.625</v>
      </c>
      <c r="F45" s="20">
        <f t="shared" si="20"/>
        <v>0.625</v>
      </c>
      <c r="G45" s="26">
        <f t="shared" si="20"/>
        <v>0.625</v>
      </c>
      <c r="H45" s="27">
        <f t="shared" si="20"/>
        <v>0.625</v>
      </c>
      <c r="I45" s="20">
        <f t="shared" si="20"/>
        <v>0.625</v>
      </c>
      <c r="J45" s="26">
        <f t="shared" si="20"/>
        <v>0.625</v>
      </c>
      <c r="K45" s="27">
        <f t="shared" si="20"/>
        <v>0.625</v>
      </c>
      <c r="L45" s="20">
        <f t="shared" si="20"/>
        <v>0.625</v>
      </c>
      <c r="M45" s="26">
        <f t="shared" si="20"/>
        <v>0.625</v>
      </c>
      <c r="N45" s="27">
        <f t="shared" si="20"/>
        <v>0.625</v>
      </c>
      <c r="O45" s="20">
        <f t="shared" si="20"/>
        <v>0.625</v>
      </c>
      <c r="P45" s="24">
        <f t="shared" si="20"/>
        <v>0.625</v>
      </c>
      <c r="Q45" s="23">
        <f>Q44</f>
        <v>39988.333333333336</v>
      </c>
      <c r="R45" s="15"/>
      <c r="S45" s="8">
        <f>Z45</f>
        <v>0</v>
      </c>
      <c r="T45" s="22">
        <f>T44</f>
        <v>39988.958333333336</v>
      </c>
      <c r="U45" s="43" t="str">
        <f>CONCATENATE(ROUND(T44-39965,1),"  ")</f>
        <v>24  </v>
      </c>
      <c r="V45" s="19" t="str">
        <f>CONCATENATE(ROUND(T44-39965,1),"  ")</f>
        <v>24  </v>
      </c>
      <c r="Z45" s="46">
        <v>0</v>
      </c>
    </row>
    <row r="46" spans="2:25" ht="12.75" customHeight="1">
      <c r="B46" s="30" t="str">
        <f>'Trip Timeline'!X46</f>
        <v>Great Smokey Mountain</v>
      </c>
      <c r="C46" s="28"/>
      <c r="D46" s="28"/>
      <c r="E46" s="28"/>
      <c r="F46" s="28"/>
      <c r="G46" s="28"/>
      <c r="H46" s="28"/>
      <c r="I46" s="28"/>
      <c r="J46" s="28"/>
      <c r="K46" s="28"/>
      <c r="L46" s="28"/>
      <c r="M46" s="28"/>
      <c r="N46" s="28"/>
      <c r="O46" s="28"/>
      <c r="P46" s="29"/>
      <c r="Q46" s="14">
        <f>Y46</f>
        <v>39988.958333333336</v>
      </c>
      <c r="R46" s="16">
        <f>Q46-INT(Q46)</f>
        <v>0.9583333333357587</v>
      </c>
      <c r="S46" s="7">
        <f>T46-Q46</f>
        <v>0.4881944444423425</v>
      </c>
      <c r="T46" s="14">
        <f>Q48-S47</f>
        <v>39989.44652777778</v>
      </c>
      <c r="U46" s="17">
        <f>(T46-INT(T46))</f>
        <v>0.44652777777810115</v>
      </c>
      <c r="V46" s="44">
        <f>T46-INT(T46)</f>
        <v>0.44652777777810115</v>
      </c>
      <c r="X46" s="48" t="s">
        <v>91</v>
      </c>
      <c r="Y46" s="49">
        <v>39988.958333333336</v>
      </c>
    </row>
    <row r="47" spans="2:26" ht="9" customHeight="1">
      <c r="B47" s="25">
        <f aca="true" t="shared" si="21" ref="B47:P47">$S46</f>
        <v>0.4881944444423425</v>
      </c>
      <c r="C47" s="20">
        <f t="shared" si="21"/>
        <v>0.4881944444423425</v>
      </c>
      <c r="D47" s="26">
        <f t="shared" si="21"/>
        <v>0.4881944444423425</v>
      </c>
      <c r="E47" s="27">
        <f t="shared" si="21"/>
        <v>0.4881944444423425</v>
      </c>
      <c r="F47" s="20">
        <f t="shared" si="21"/>
        <v>0.4881944444423425</v>
      </c>
      <c r="G47" s="26">
        <f t="shared" si="21"/>
        <v>0.4881944444423425</v>
      </c>
      <c r="H47" s="27">
        <f t="shared" si="21"/>
        <v>0.4881944444423425</v>
      </c>
      <c r="I47" s="20">
        <f t="shared" si="21"/>
        <v>0.4881944444423425</v>
      </c>
      <c r="J47" s="26">
        <f t="shared" si="21"/>
        <v>0.4881944444423425</v>
      </c>
      <c r="K47" s="27">
        <f t="shared" si="21"/>
        <v>0.4881944444423425</v>
      </c>
      <c r="L47" s="20">
        <f t="shared" si="21"/>
        <v>0.4881944444423425</v>
      </c>
      <c r="M47" s="26">
        <f t="shared" si="21"/>
        <v>0.4881944444423425</v>
      </c>
      <c r="N47" s="27">
        <f t="shared" si="21"/>
        <v>0.4881944444423425</v>
      </c>
      <c r="O47" s="20">
        <f t="shared" si="21"/>
        <v>0.4881944444423425</v>
      </c>
      <c r="P47" s="24">
        <f t="shared" si="21"/>
        <v>0.4881944444423425</v>
      </c>
      <c r="Q47" s="23">
        <f>Q46</f>
        <v>39988.958333333336</v>
      </c>
      <c r="R47" s="15"/>
      <c r="S47" s="8">
        <f>Z47</f>
        <v>0.05347222222222222</v>
      </c>
      <c r="T47" s="22">
        <f>T46</f>
        <v>39989.44652777778</v>
      </c>
      <c r="U47" s="43" t="str">
        <f>CONCATENATE(ROUND(T46-39965,1),"  ")</f>
        <v>24.4  </v>
      </c>
      <c r="V47" s="19" t="str">
        <f>CONCATENATE(ROUND(T46-39965,1),"  ")</f>
        <v>24.4  </v>
      </c>
      <c r="Z47" s="46">
        <v>0.05347222222222222</v>
      </c>
    </row>
    <row r="48" spans="2:25" ht="12.75">
      <c r="B48" s="30" t="str">
        <f>'Trip Timeline'!X48</f>
        <v>Asheville, N.C. </v>
      </c>
      <c r="C48" s="28"/>
      <c r="D48" s="28"/>
      <c r="E48" s="28"/>
      <c r="F48" s="28"/>
      <c r="G48" s="28"/>
      <c r="H48" s="28"/>
      <c r="I48" s="28"/>
      <c r="J48" s="28"/>
      <c r="K48" s="28"/>
      <c r="L48" s="28"/>
      <c r="M48" s="28"/>
      <c r="N48" s="28"/>
      <c r="O48" s="28"/>
      <c r="P48" s="29"/>
      <c r="Q48" s="14">
        <f>Y48</f>
        <v>39989.5</v>
      </c>
      <c r="R48" s="16">
        <f>Q48-INT(Q48)</f>
        <v>0.5</v>
      </c>
      <c r="S48" s="7">
        <f>T48-Q48</f>
        <v>0.9986111111138598</v>
      </c>
      <c r="T48" s="14">
        <f>Q50-S49</f>
        <v>39990.498611111114</v>
      </c>
      <c r="U48" s="17">
        <f>(T48-INT(T48))</f>
        <v>0.4986111111138598</v>
      </c>
      <c r="V48" s="44">
        <f>T48-INT(T48)</f>
        <v>0.4986111111138598</v>
      </c>
      <c r="X48" s="48" t="s">
        <v>24</v>
      </c>
      <c r="Y48" s="49">
        <v>39989.5</v>
      </c>
    </row>
    <row r="49" spans="2:26" ht="9" customHeight="1">
      <c r="B49" s="25">
        <f aca="true" t="shared" si="22" ref="B49:P49">$S48</f>
        <v>0.9986111111138598</v>
      </c>
      <c r="C49" s="20">
        <f t="shared" si="22"/>
        <v>0.9986111111138598</v>
      </c>
      <c r="D49" s="26">
        <f t="shared" si="22"/>
        <v>0.9986111111138598</v>
      </c>
      <c r="E49" s="27">
        <f t="shared" si="22"/>
        <v>0.9986111111138598</v>
      </c>
      <c r="F49" s="20">
        <f t="shared" si="22"/>
        <v>0.9986111111138598</v>
      </c>
      <c r="G49" s="26">
        <f t="shared" si="22"/>
        <v>0.9986111111138598</v>
      </c>
      <c r="H49" s="27">
        <f t="shared" si="22"/>
        <v>0.9986111111138598</v>
      </c>
      <c r="I49" s="20">
        <f t="shared" si="22"/>
        <v>0.9986111111138598</v>
      </c>
      <c r="J49" s="26">
        <f t="shared" si="22"/>
        <v>0.9986111111138598</v>
      </c>
      <c r="K49" s="27">
        <f t="shared" si="22"/>
        <v>0.9986111111138598</v>
      </c>
      <c r="L49" s="20">
        <f t="shared" si="22"/>
        <v>0.9986111111138598</v>
      </c>
      <c r="M49" s="26">
        <f t="shared" si="22"/>
        <v>0.9986111111138598</v>
      </c>
      <c r="N49" s="27">
        <f t="shared" si="22"/>
        <v>0.9986111111138598</v>
      </c>
      <c r="O49" s="20">
        <f t="shared" si="22"/>
        <v>0.9986111111138598</v>
      </c>
      <c r="P49" s="24">
        <f t="shared" si="22"/>
        <v>0.9986111111138598</v>
      </c>
      <c r="Q49" s="23">
        <f>Q48</f>
        <v>39989.5</v>
      </c>
      <c r="R49" s="15"/>
      <c r="S49" s="8">
        <f>Z49</f>
        <v>0.0847222222222222</v>
      </c>
      <c r="T49" s="22">
        <f>T48</f>
        <v>39990.498611111114</v>
      </c>
      <c r="U49" s="43" t="str">
        <f>CONCATENATE(ROUND(T48-39965,1),"  ")</f>
        <v>25.5  </v>
      </c>
      <c r="V49" s="19" t="str">
        <f>CONCATENATE(ROUND(T48-39965,1),"  ")</f>
        <v>25.5  </v>
      </c>
      <c r="Z49" s="46">
        <v>0.0847222222222222</v>
      </c>
    </row>
    <row r="50" spans="2:25" ht="12.75">
      <c r="B50" s="30" t="str">
        <f>'Trip Timeline'!X50</f>
        <v>Charlotte, N.C. </v>
      </c>
      <c r="C50" s="28"/>
      <c r="D50" s="28"/>
      <c r="E50" s="28"/>
      <c r="F50" s="28"/>
      <c r="G50" s="28"/>
      <c r="H50" s="28"/>
      <c r="I50" s="28"/>
      <c r="J50" s="28"/>
      <c r="K50" s="28"/>
      <c r="L50" s="28"/>
      <c r="M50" s="28"/>
      <c r="N50" s="28"/>
      <c r="O50" s="28"/>
      <c r="P50" s="29"/>
      <c r="Q50" s="14">
        <f>Y50</f>
        <v>39990.583333333336</v>
      </c>
      <c r="R50" s="16">
        <f>Q50-INT(Q50)</f>
        <v>0.5833333333357587</v>
      </c>
      <c r="S50" s="7">
        <f>T50-Q50</f>
        <v>1.8444444444394321</v>
      </c>
      <c r="T50" s="14">
        <f>Q52-S51</f>
        <v>39992.427777777775</v>
      </c>
      <c r="U50" s="17">
        <f>(T50-INT(T50))</f>
        <v>0.42777777777519077</v>
      </c>
      <c r="V50" s="44">
        <f>T50-INT(T50)</f>
        <v>0.42777777777519077</v>
      </c>
      <c r="X50" s="48" t="s">
        <v>25</v>
      </c>
      <c r="Y50" s="49">
        <v>39990.583333333336</v>
      </c>
    </row>
    <row r="51" spans="2:26" ht="9" customHeight="1">
      <c r="B51" s="25">
        <f aca="true" t="shared" si="23" ref="B51:P51">$S50</f>
        <v>1.8444444444394321</v>
      </c>
      <c r="C51" s="20">
        <f t="shared" si="23"/>
        <v>1.8444444444394321</v>
      </c>
      <c r="D51" s="26">
        <f t="shared" si="23"/>
        <v>1.8444444444394321</v>
      </c>
      <c r="E51" s="27">
        <f t="shared" si="23"/>
        <v>1.8444444444394321</v>
      </c>
      <c r="F51" s="20">
        <f t="shared" si="23"/>
        <v>1.8444444444394321</v>
      </c>
      <c r="G51" s="26">
        <f t="shared" si="23"/>
        <v>1.8444444444394321</v>
      </c>
      <c r="H51" s="27">
        <f t="shared" si="23"/>
        <v>1.8444444444394321</v>
      </c>
      <c r="I51" s="20">
        <f t="shared" si="23"/>
        <v>1.8444444444394321</v>
      </c>
      <c r="J51" s="26">
        <f t="shared" si="23"/>
        <v>1.8444444444394321</v>
      </c>
      <c r="K51" s="27">
        <f t="shared" si="23"/>
        <v>1.8444444444394321</v>
      </c>
      <c r="L51" s="20">
        <f t="shared" si="23"/>
        <v>1.8444444444394321</v>
      </c>
      <c r="M51" s="26">
        <f t="shared" si="23"/>
        <v>1.8444444444394321</v>
      </c>
      <c r="N51" s="27">
        <f t="shared" si="23"/>
        <v>1.8444444444394321</v>
      </c>
      <c r="O51" s="20">
        <f t="shared" si="23"/>
        <v>1.8444444444394321</v>
      </c>
      <c r="P51" s="24">
        <f t="shared" si="23"/>
        <v>1.8444444444394321</v>
      </c>
      <c r="Q51" s="23">
        <f>Q50</f>
        <v>39990.583333333336</v>
      </c>
      <c r="R51" s="15"/>
      <c r="S51" s="8">
        <f>Z51</f>
        <v>0.1347222222222222</v>
      </c>
      <c r="T51" s="22">
        <f>T50</f>
        <v>39992.427777777775</v>
      </c>
      <c r="U51" s="43" t="str">
        <f>CONCATENATE(ROUND(T50-39965,1),"  ")</f>
        <v>27.4  </v>
      </c>
      <c r="V51" s="19" t="str">
        <f>CONCATENATE(ROUND(T50-39965,1),"  ")</f>
        <v>27.4  </v>
      </c>
      <c r="Z51" s="46">
        <v>0.1347222222222222</v>
      </c>
    </row>
    <row r="52" spans="2:25" ht="12.75">
      <c r="B52" s="30" t="str">
        <f>'Trip Timeline'!X52</f>
        <v>Charleston, S.C. </v>
      </c>
      <c r="C52" s="28"/>
      <c r="D52" s="28"/>
      <c r="E52" s="28"/>
      <c r="F52" s="28"/>
      <c r="G52" s="28"/>
      <c r="H52" s="28"/>
      <c r="I52" s="28"/>
      <c r="J52" s="28"/>
      <c r="K52" s="28"/>
      <c r="L52" s="28"/>
      <c r="M52" s="28"/>
      <c r="N52" s="28"/>
      <c r="O52" s="28"/>
      <c r="P52" s="29"/>
      <c r="Q52" s="14">
        <f>Y52</f>
        <v>39992.5625</v>
      </c>
      <c r="R52" s="16">
        <f>Q52-INT(Q52)</f>
        <v>0.5625</v>
      </c>
      <c r="S52" s="7">
        <f>T52-Q52</f>
        <v>0.8062500000014552</v>
      </c>
      <c r="T52" s="14">
        <f>Q54-S53</f>
        <v>39993.36875</v>
      </c>
      <c r="U52" s="17">
        <f>(T52-INT(T52))</f>
        <v>0.3687500000014552</v>
      </c>
      <c r="V52" s="44">
        <f>T52-INT(T52)</f>
        <v>0.3687500000014552</v>
      </c>
      <c r="X52" s="48" t="s">
        <v>26</v>
      </c>
      <c r="Y52" s="49">
        <v>39992.5625</v>
      </c>
    </row>
    <row r="53" spans="2:26" ht="9" customHeight="1">
      <c r="B53" s="25">
        <f aca="true" t="shared" si="24" ref="B53:P53">$S52</f>
        <v>0.8062500000014552</v>
      </c>
      <c r="C53" s="20">
        <f t="shared" si="24"/>
        <v>0.8062500000014552</v>
      </c>
      <c r="D53" s="26">
        <f t="shared" si="24"/>
        <v>0.8062500000014552</v>
      </c>
      <c r="E53" s="27">
        <f t="shared" si="24"/>
        <v>0.8062500000014552</v>
      </c>
      <c r="F53" s="20">
        <f t="shared" si="24"/>
        <v>0.8062500000014552</v>
      </c>
      <c r="G53" s="26">
        <f t="shared" si="24"/>
        <v>0.8062500000014552</v>
      </c>
      <c r="H53" s="27">
        <f t="shared" si="24"/>
        <v>0.8062500000014552</v>
      </c>
      <c r="I53" s="20">
        <f t="shared" si="24"/>
        <v>0.8062500000014552</v>
      </c>
      <c r="J53" s="26">
        <f t="shared" si="24"/>
        <v>0.8062500000014552</v>
      </c>
      <c r="K53" s="27">
        <f t="shared" si="24"/>
        <v>0.8062500000014552</v>
      </c>
      <c r="L53" s="20">
        <f t="shared" si="24"/>
        <v>0.8062500000014552</v>
      </c>
      <c r="M53" s="26">
        <f t="shared" si="24"/>
        <v>0.8062500000014552</v>
      </c>
      <c r="N53" s="27">
        <f t="shared" si="24"/>
        <v>0.8062500000014552</v>
      </c>
      <c r="O53" s="20">
        <f t="shared" si="24"/>
        <v>0.8062500000014552</v>
      </c>
      <c r="P53" s="24">
        <f t="shared" si="24"/>
        <v>0.8062500000014552</v>
      </c>
      <c r="Q53" s="23">
        <f>Q52</f>
        <v>39992.5625</v>
      </c>
      <c r="R53" s="15"/>
      <c r="S53" s="8">
        <f>Z53</f>
        <v>0.08958333333333338</v>
      </c>
      <c r="T53" s="22">
        <f>T52</f>
        <v>39993.36875</v>
      </c>
      <c r="U53" s="43" t="str">
        <f>CONCATENATE(ROUND(T52-39965,1),"  ")</f>
        <v>28.4  </v>
      </c>
      <c r="V53" s="19" t="str">
        <f>CONCATENATE(ROUND(T52-39965,1),"  ")</f>
        <v>28.4  </v>
      </c>
      <c r="Z53" s="46">
        <v>0.08958333333333338</v>
      </c>
    </row>
    <row r="54" spans="2:25" ht="12.75">
      <c r="B54" s="30" t="str">
        <f>'Trip Timeline'!X54</f>
        <v>Savannah, Ga. </v>
      </c>
      <c r="C54" s="28"/>
      <c r="D54" s="28"/>
      <c r="E54" s="28"/>
      <c r="F54" s="28"/>
      <c r="G54" s="28"/>
      <c r="H54" s="28"/>
      <c r="I54" s="28"/>
      <c r="J54" s="28"/>
      <c r="K54" s="28"/>
      <c r="L54" s="28"/>
      <c r="M54" s="28"/>
      <c r="N54" s="28"/>
      <c r="O54" s="28"/>
      <c r="P54" s="29"/>
      <c r="Q54" s="14">
        <f>Y54</f>
        <v>39993.458333333336</v>
      </c>
      <c r="R54" s="16">
        <f>Q54-INT(Q54)</f>
        <v>0.45833333333575865</v>
      </c>
      <c r="S54" s="7">
        <f>T54-Q54</f>
        <v>0.9965277777737356</v>
      </c>
      <c r="T54" s="14">
        <f>Q56-S55</f>
        <v>39994.45486111111</v>
      </c>
      <c r="U54" s="17">
        <f>(T54-INT(T54))</f>
        <v>0.45486111110949423</v>
      </c>
      <c r="V54" s="44">
        <f>T54-INT(T54)</f>
        <v>0.45486111110949423</v>
      </c>
      <c r="X54" s="48" t="s">
        <v>27</v>
      </c>
      <c r="Y54" s="49">
        <v>39993.458333333336</v>
      </c>
    </row>
    <row r="55" spans="2:26" ht="9" customHeight="1">
      <c r="B55" s="25">
        <f aca="true" t="shared" si="25" ref="B55:P55">$S54</f>
        <v>0.9965277777737356</v>
      </c>
      <c r="C55" s="20">
        <f t="shared" si="25"/>
        <v>0.9965277777737356</v>
      </c>
      <c r="D55" s="26">
        <f t="shared" si="25"/>
        <v>0.9965277777737356</v>
      </c>
      <c r="E55" s="27">
        <f t="shared" si="25"/>
        <v>0.9965277777737356</v>
      </c>
      <c r="F55" s="20">
        <f t="shared" si="25"/>
        <v>0.9965277777737356</v>
      </c>
      <c r="G55" s="26">
        <f t="shared" si="25"/>
        <v>0.9965277777737356</v>
      </c>
      <c r="H55" s="27">
        <f t="shared" si="25"/>
        <v>0.9965277777737356</v>
      </c>
      <c r="I55" s="20">
        <f t="shared" si="25"/>
        <v>0.9965277777737356</v>
      </c>
      <c r="J55" s="26">
        <f t="shared" si="25"/>
        <v>0.9965277777737356</v>
      </c>
      <c r="K55" s="27">
        <f t="shared" si="25"/>
        <v>0.9965277777737356</v>
      </c>
      <c r="L55" s="20">
        <f t="shared" si="25"/>
        <v>0.9965277777737356</v>
      </c>
      <c r="M55" s="26">
        <f t="shared" si="25"/>
        <v>0.9965277777737356</v>
      </c>
      <c r="N55" s="27">
        <f t="shared" si="25"/>
        <v>0.9965277777737356</v>
      </c>
      <c r="O55" s="20">
        <f t="shared" si="25"/>
        <v>0.9965277777737356</v>
      </c>
      <c r="P55" s="24">
        <f t="shared" si="25"/>
        <v>0.9965277777737356</v>
      </c>
      <c r="Q55" s="23">
        <f>Q54</f>
        <v>39993.458333333336</v>
      </c>
      <c r="R55" s="15"/>
      <c r="S55" s="8">
        <f>Z55</f>
        <v>0.08680555555555558</v>
      </c>
      <c r="T55" s="22">
        <f>T54</f>
        <v>39994.45486111111</v>
      </c>
      <c r="U55" s="43" t="str">
        <f>CONCATENATE(ROUND(T54-39965,1),"  ")</f>
        <v>29.5  </v>
      </c>
      <c r="V55" s="19" t="str">
        <f>CONCATENATE(ROUND(T54-39965,1),"  ")</f>
        <v>29.5  </v>
      </c>
      <c r="Z55" s="46">
        <v>0.08680555555555558</v>
      </c>
    </row>
    <row r="56" spans="2:25" ht="12.75">
      <c r="B56" s="30" t="str">
        <f>'Trip Timeline'!X56</f>
        <v>Jacksonville, Fla. </v>
      </c>
      <c r="C56" s="28"/>
      <c r="D56" s="28"/>
      <c r="E56" s="28"/>
      <c r="F56" s="28"/>
      <c r="G56" s="28"/>
      <c r="H56" s="28"/>
      <c r="I56" s="28"/>
      <c r="J56" s="28"/>
      <c r="K56" s="28"/>
      <c r="L56" s="28"/>
      <c r="M56" s="28"/>
      <c r="N56" s="28"/>
      <c r="O56" s="28"/>
      <c r="P56" s="29"/>
      <c r="Q56" s="14">
        <f>Y56</f>
        <v>39994.541666666664</v>
      </c>
      <c r="R56" s="16">
        <f>Q56-INT(Q56)</f>
        <v>0.5416666666642413</v>
      </c>
      <c r="S56" s="7">
        <f>T56-Q56</f>
        <v>0.2937500000043656</v>
      </c>
      <c r="T56" s="14">
        <f>Q58-S57</f>
        <v>39994.83541666667</v>
      </c>
      <c r="U56" s="17">
        <f>(T56-INT(T56))</f>
        <v>0.8354166666686069</v>
      </c>
      <c r="V56" s="44">
        <f>T56-INT(T56)</f>
        <v>0.8354166666686069</v>
      </c>
      <c r="X56" s="48" t="s">
        <v>28</v>
      </c>
      <c r="Y56" s="49">
        <v>39994.541666666664</v>
      </c>
    </row>
    <row r="57" spans="2:26" ht="9" customHeight="1">
      <c r="B57" s="25">
        <f aca="true" t="shared" si="26" ref="B57:P57">$S56</f>
        <v>0.2937500000043656</v>
      </c>
      <c r="C57" s="20">
        <f t="shared" si="26"/>
        <v>0.2937500000043656</v>
      </c>
      <c r="D57" s="26">
        <f t="shared" si="26"/>
        <v>0.2937500000043656</v>
      </c>
      <c r="E57" s="27">
        <f t="shared" si="26"/>
        <v>0.2937500000043656</v>
      </c>
      <c r="F57" s="20">
        <f t="shared" si="26"/>
        <v>0.2937500000043656</v>
      </c>
      <c r="G57" s="26">
        <f t="shared" si="26"/>
        <v>0.2937500000043656</v>
      </c>
      <c r="H57" s="27">
        <f t="shared" si="26"/>
        <v>0.2937500000043656</v>
      </c>
      <c r="I57" s="20">
        <f t="shared" si="26"/>
        <v>0.2937500000043656</v>
      </c>
      <c r="J57" s="26">
        <f t="shared" si="26"/>
        <v>0.2937500000043656</v>
      </c>
      <c r="K57" s="27">
        <f t="shared" si="26"/>
        <v>0.2937500000043656</v>
      </c>
      <c r="L57" s="20">
        <f t="shared" si="26"/>
        <v>0.2937500000043656</v>
      </c>
      <c r="M57" s="26">
        <f t="shared" si="26"/>
        <v>0.2937500000043656</v>
      </c>
      <c r="N57" s="27">
        <f t="shared" si="26"/>
        <v>0.2937500000043656</v>
      </c>
      <c r="O57" s="20">
        <f t="shared" si="26"/>
        <v>0.2937500000043656</v>
      </c>
      <c r="P57" s="24">
        <f t="shared" si="26"/>
        <v>0.2937500000043656</v>
      </c>
      <c r="Q57" s="23">
        <f>Q56</f>
        <v>39994.541666666664</v>
      </c>
      <c r="R57" s="15"/>
      <c r="S57" s="8">
        <f>Z57</f>
        <v>0.06041666666666662</v>
      </c>
      <c r="T57" s="22">
        <f>T56</f>
        <v>39994.83541666667</v>
      </c>
      <c r="U57" s="43" t="str">
        <f>CONCATENATE(ROUND(T56-39965,1),"  ")</f>
        <v>29.8  </v>
      </c>
      <c r="V57" s="19" t="str">
        <f>CONCATENATE(ROUND(T56-39965,1),"  ")</f>
        <v>29.8  </v>
      </c>
      <c r="Z57" s="46">
        <v>0.06041666666666662</v>
      </c>
    </row>
    <row r="58" spans="2:25" ht="12.75">
      <c r="B58" s="30" t="str">
        <f>'Trip Timeline'!X58</f>
        <v>Daytona Beach, Fla. </v>
      </c>
      <c r="C58" s="28"/>
      <c r="D58" s="28"/>
      <c r="E58" s="28"/>
      <c r="F58" s="28"/>
      <c r="G58" s="28"/>
      <c r="H58" s="28"/>
      <c r="I58" s="28"/>
      <c r="J58" s="28"/>
      <c r="K58" s="28"/>
      <c r="L58" s="28"/>
      <c r="M58" s="28"/>
      <c r="N58" s="28"/>
      <c r="O58" s="28"/>
      <c r="P58" s="29"/>
      <c r="Q58" s="14">
        <f>Y58</f>
        <v>39994.895833333336</v>
      </c>
      <c r="R58" s="16">
        <f>Q58-INT(Q58)</f>
        <v>0.8958333333357587</v>
      </c>
      <c r="S58" s="7">
        <f>T58-Q58</f>
        <v>0.60902777776937</v>
      </c>
      <c r="T58" s="14">
        <f>Q60-S59</f>
        <v>39995.504861111105</v>
      </c>
      <c r="U58" s="17">
        <f>(T58-INT(T58))</f>
        <v>0.5048611111051287</v>
      </c>
      <c r="V58" s="44">
        <f>T58-INT(T58)</f>
        <v>0.5048611111051287</v>
      </c>
      <c r="X58" s="48" t="s">
        <v>29</v>
      </c>
      <c r="Y58" s="49">
        <v>39994.895833333336</v>
      </c>
    </row>
    <row r="59" spans="2:26" ht="9" customHeight="1">
      <c r="B59" s="25">
        <f aca="true" t="shared" si="27" ref="B59:P59">$S58</f>
        <v>0.60902777776937</v>
      </c>
      <c r="C59" s="20">
        <f t="shared" si="27"/>
        <v>0.60902777776937</v>
      </c>
      <c r="D59" s="26">
        <f t="shared" si="27"/>
        <v>0.60902777776937</v>
      </c>
      <c r="E59" s="27">
        <f t="shared" si="27"/>
        <v>0.60902777776937</v>
      </c>
      <c r="F59" s="20">
        <f t="shared" si="27"/>
        <v>0.60902777776937</v>
      </c>
      <c r="G59" s="26">
        <f t="shared" si="27"/>
        <v>0.60902777776937</v>
      </c>
      <c r="H59" s="27">
        <f t="shared" si="27"/>
        <v>0.60902777776937</v>
      </c>
      <c r="I59" s="20">
        <f t="shared" si="27"/>
        <v>0.60902777776937</v>
      </c>
      <c r="J59" s="26">
        <f t="shared" si="27"/>
        <v>0.60902777776937</v>
      </c>
      <c r="K59" s="27">
        <f t="shared" si="27"/>
        <v>0.60902777776937</v>
      </c>
      <c r="L59" s="20">
        <f t="shared" si="27"/>
        <v>0.60902777776937</v>
      </c>
      <c r="M59" s="26">
        <f t="shared" si="27"/>
        <v>0.60902777776937</v>
      </c>
      <c r="N59" s="27">
        <f t="shared" si="27"/>
        <v>0.60902777776937</v>
      </c>
      <c r="O59" s="20">
        <f t="shared" si="27"/>
        <v>0.60902777776937</v>
      </c>
      <c r="P59" s="24">
        <f t="shared" si="27"/>
        <v>0.60902777776937</v>
      </c>
      <c r="Q59" s="23">
        <f>Q58</f>
        <v>39994.895833333336</v>
      </c>
      <c r="R59" s="15"/>
      <c r="S59" s="8">
        <f>Z59</f>
        <v>0.16180555555555554</v>
      </c>
      <c r="T59" s="22">
        <f>T58</f>
        <v>39995.504861111105</v>
      </c>
      <c r="U59" s="43" t="str">
        <f>CONCATENATE(ROUND(T58-39965,1),"  ")</f>
        <v>30.5  </v>
      </c>
      <c r="V59" s="19" t="str">
        <f>CONCATENATE(ROUND(T58-39965,1),"  ")</f>
        <v>30.5  </v>
      </c>
      <c r="Z59" s="46">
        <v>0.16180555555555554</v>
      </c>
    </row>
    <row r="60" spans="2:25" ht="12.75">
      <c r="B60" s="30" t="str">
        <f>'Trip Timeline'!X60</f>
        <v>Miami, Fla. </v>
      </c>
      <c r="C60" s="28"/>
      <c r="D60" s="28"/>
      <c r="E60" s="28"/>
      <c r="F60" s="28"/>
      <c r="G60" s="28"/>
      <c r="H60" s="28"/>
      <c r="I60" s="28"/>
      <c r="J60" s="28"/>
      <c r="K60" s="28"/>
      <c r="L60" s="28"/>
      <c r="M60" s="28"/>
      <c r="N60" s="28"/>
      <c r="O60" s="28"/>
      <c r="P60" s="29"/>
      <c r="Q60" s="14">
        <f>Y60</f>
        <v>39995.666666666664</v>
      </c>
      <c r="R60" s="16">
        <f>Q60-INT(Q60)</f>
        <v>0.6666666666642413</v>
      </c>
      <c r="S60" s="7">
        <f>T60-Q60</f>
        <v>0.7069444444496185</v>
      </c>
      <c r="T60" s="14">
        <f>Q62-S61</f>
        <v>39996.373611111114</v>
      </c>
      <c r="U60" s="17">
        <f>(T60-INT(T60))</f>
        <v>0.3736111111138598</v>
      </c>
      <c r="V60" s="44">
        <f>T60-INT(T60)</f>
        <v>0.3736111111138598</v>
      </c>
      <c r="X60" s="48" t="s">
        <v>30</v>
      </c>
      <c r="Y60" s="49">
        <v>39995.666666666664</v>
      </c>
    </row>
    <row r="61" spans="2:26" ht="9" customHeight="1">
      <c r="B61" s="25">
        <f aca="true" t="shared" si="28" ref="B61:P61">$S60</f>
        <v>0.7069444444496185</v>
      </c>
      <c r="C61" s="20">
        <f t="shared" si="28"/>
        <v>0.7069444444496185</v>
      </c>
      <c r="D61" s="26">
        <f t="shared" si="28"/>
        <v>0.7069444444496185</v>
      </c>
      <c r="E61" s="27">
        <f t="shared" si="28"/>
        <v>0.7069444444496185</v>
      </c>
      <c r="F61" s="20">
        <f t="shared" si="28"/>
        <v>0.7069444444496185</v>
      </c>
      <c r="G61" s="26">
        <f t="shared" si="28"/>
        <v>0.7069444444496185</v>
      </c>
      <c r="H61" s="27">
        <f t="shared" si="28"/>
        <v>0.7069444444496185</v>
      </c>
      <c r="I61" s="20">
        <f t="shared" si="28"/>
        <v>0.7069444444496185</v>
      </c>
      <c r="J61" s="26">
        <f t="shared" si="28"/>
        <v>0.7069444444496185</v>
      </c>
      <c r="K61" s="27">
        <f t="shared" si="28"/>
        <v>0.7069444444496185</v>
      </c>
      <c r="L61" s="20">
        <f t="shared" si="28"/>
        <v>0.7069444444496185</v>
      </c>
      <c r="M61" s="26">
        <f t="shared" si="28"/>
        <v>0.7069444444496185</v>
      </c>
      <c r="N61" s="27">
        <f t="shared" si="28"/>
        <v>0.7069444444496185</v>
      </c>
      <c r="O61" s="20">
        <f t="shared" si="28"/>
        <v>0.7069444444496185</v>
      </c>
      <c r="P61" s="24">
        <f t="shared" si="28"/>
        <v>0.7069444444496185</v>
      </c>
      <c r="Q61" s="23">
        <f>Q60</f>
        <v>39995.666666666664</v>
      </c>
      <c r="R61" s="15"/>
      <c r="S61" s="8">
        <f>Z61</f>
        <v>0.12638888888888888</v>
      </c>
      <c r="T61" s="22">
        <f>T60</f>
        <v>39996.373611111114</v>
      </c>
      <c r="U61" s="43" t="str">
        <f>CONCATENATE(ROUND(T60-39965,1),"  ")</f>
        <v>31.4  </v>
      </c>
      <c r="V61" s="19" t="str">
        <f>CONCATENATE(ROUND(T60-39965,1),"  ")</f>
        <v>31.4  </v>
      </c>
      <c r="Z61" s="46">
        <v>0.12638888888888888</v>
      </c>
    </row>
    <row r="62" spans="2:25" ht="12.75">
      <c r="B62" s="30" t="str">
        <f>'Trip Timeline'!X62</f>
        <v>Key West, Fla. </v>
      </c>
      <c r="C62" s="28"/>
      <c r="D62" s="28"/>
      <c r="E62" s="28"/>
      <c r="F62" s="28"/>
      <c r="G62" s="28"/>
      <c r="H62" s="28"/>
      <c r="I62" s="28"/>
      <c r="J62" s="28"/>
      <c r="K62" s="28"/>
      <c r="L62" s="28"/>
      <c r="M62" s="28"/>
      <c r="N62" s="28"/>
      <c r="O62" s="28"/>
      <c r="P62" s="29"/>
      <c r="Q62" s="14">
        <f>Y62</f>
        <v>39996.5</v>
      </c>
      <c r="R62" s="16">
        <f>Q62-INT(Q62)</f>
        <v>0.5</v>
      </c>
      <c r="S62" s="7">
        <f>T62-Q62</f>
        <v>0.9250000000029104</v>
      </c>
      <c r="T62" s="14">
        <f>Q64-S63</f>
        <v>39997.425</v>
      </c>
      <c r="U62" s="17">
        <f>(T62-INT(T62))</f>
        <v>0.4250000000029104</v>
      </c>
      <c r="V62" s="44">
        <f>T62-INT(T62)</f>
        <v>0.4250000000029104</v>
      </c>
      <c r="X62" s="48" t="s">
        <v>31</v>
      </c>
      <c r="Y62" s="49">
        <v>39996.5</v>
      </c>
    </row>
    <row r="63" spans="2:26" ht="9" customHeight="1">
      <c r="B63" s="25">
        <f aca="true" t="shared" si="29" ref="B63:P63">$S62</f>
        <v>0.9250000000029104</v>
      </c>
      <c r="C63" s="20">
        <f t="shared" si="29"/>
        <v>0.9250000000029104</v>
      </c>
      <c r="D63" s="26">
        <f t="shared" si="29"/>
        <v>0.9250000000029104</v>
      </c>
      <c r="E63" s="27">
        <f t="shared" si="29"/>
        <v>0.9250000000029104</v>
      </c>
      <c r="F63" s="20">
        <f t="shared" si="29"/>
        <v>0.9250000000029104</v>
      </c>
      <c r="G63" s="26">
        <f t="shared" si="29"/>
        <v>0.9250000000029104</v>
      </c>
      <c r="H63" s="27">
        <f t="shared" si="29"/>
        <v>0.9250000000029104</v>
      </c>
      <c r="I63" s="20">
        <f t="shared" si="29"/>
        <v>0.9250000000029104</v>
      </c>
      <c r="J63" s="26">
        <f t="shared" si="29"/>
        <v>0.9250000000029104</v>
      </c>
      <c r="K63" s="27">
        <f t="shared" si="29"/>
        <v>0.9250000000029104</v>
      </c>
      <c r="L63" s="20">
        <f t="shared" si="29"/>
        <v>0.9250000000029104</v>
      </c>
      <c r="M63" s="26">
        <f t="shared" si="29"/>
        <v>0.9250000000029104</v>
      </c>
      <c r="N63" s="27">
        <f t="shared" si="29"/>
        <v>0.9250000000029104</v>
      </c>
      <c r="O63" s="20">
        <f t="shared" si="29"/>
        <v>0.9250000000029104</v>
      </c>
      <c r="P63" s="24">
        <f t="shared" si="29"/>
        <v>0.9250000000029104</v>
      </c>
      <c r="Q63" s="23">
        <f>Q62</f>
        <v>39996.5</v>
      </c>
      <c r="R63" s="15"/>
      <c r="S63" s="8">
        <f>Z63</f>
        <v>0.2833333333333333</v>
      </c>
      <c r="T63" s="22">
        <f>T62</f>
        <v>39997.425</v>
      </c>
      <c r="U63" s="43" t="str">
        <f>CONCATENATE(ROUND(T62-39965,1),"  ")</f>
        <v>32.4  </v>
      </c>
      <c r="V63" s="19" t="str">
        <f>CONCATENATE(ROUND(T62-39965,1),"  ")</f>
        <v>32.4  </v>
      </c>
      <c r="Z63" s="46">
        <v>0.2833333333333333</v>
      </c>
    </row>
    <row r="64" spans="2:25" ht="12.75">
      <c r="B64" s="30" t="str">
        <f>'Trip Timeline'!X64</f>
        <v>Tampa, Fla. </v>
      </c>
      <c r="C64" s="28"/>
      <c r="D64" s="28"/>
      <c r="E64" s="28"/>
      <c r="F64" s="28"/>
      <c r="G64" s="28"/>
      <c r="H64" s="28"/>
      <c r="I64" s="28"/>
      <c r="J64" s="28"/>
      <c r="K64" s="28"/>
      <c r="L64" s="28"/>
      <c r="M64" s="28"/>
      <c r="N64" s="28"/>
      <c r="O64" s="28"/>
      <c r="P64" s="29"/>
      <c r="Q64" s="14">
        <f>Y64</f>
        <v>39997.708333333336</v>
      </c>
      <c r="R64" s="16">
        <f>Q64-INT(Q64)</f>
        <v>0.7083333333357587</v>
      </c>
      <c r="S64" s="7">
        <f>T64-Q64</f>
        <v>0.8215277777781012</v>
      </c>
      <c r="T64" s="14">
        <f>Q66-S65</f>
        <v>39998.529861111114</v>
      </c>
      <c r="U64" s="17">
        <f>(T64-INT(T64))</f>
        <v>0.5298611111138598</v>
      </c>
      <c r="V64" s="44">
        <f>T64-INT(T64)</f>
        <v>0.5298611111138598</v>
      </c>
      <c r="X64" s="48" t="s">
        <v>32</v>
      </c>
      <c r="Y64" s="49">
        <v>39997.708333333336</v>
      </c>
    </row>
    <row r="65" spans="2:26" ht="9" customHeight="1">
      <c r="B65" s="25">
        <f aca="true" t="shared" si="30" ref="B65:P65">$S64</f>
        <v>0.8215277777781012</v>
      </c>
      <c r="C65" s="20">
        <f t="shared" si="30"/>
        <v>0.8215277777781012</v>
      </c>
      <c r="D65" s="26">
        <f t="shared" si="30"/>
        <v>0.8215277777781012</v>
      </c>
      <c r="E65" s="27">
        <f t="shared" si="30"/>
        <v>0.8215277777781012</v>
      </c>
      <c r="F65" s="20">
        <f t="shared" si="30"/>
        <v>0.8215277777781012</v>
      </c>
      <c r="G65" s="26">
        <f t="shared" si="30"/>
        <v>0.8215277777781012</v>
      </c>
      <c r="H65" s="27">
        <f t="shared" si="30"/>
        <v>0.8215277777781012</v>
      </c>
      <c r="I65" s="20">
        <f t="shared" si="30"/>
        <v>0.8215277777781012</v>
      </c>
      <c r="J65" s="26">
        <f t="shared" si="30"/>
        <v>0.8215277777781012</v>
      </c>
      <c r="K65" s="27">
        <f t="shared" si="30"/>
        <v>0.8215277777781012</v>
      </c>
      <c r="L65" s="20">
        <f t="shared" si="30"/>
        <v>0.8215277777781012</v>
      </c>
      <c r="M65" s="26">
        <f t="shared" si="30"/>
        <v>0.8215277777781012</v>
      </c>
      <c r="N65" s="27">
        <f t="shared" si="30"/>
        <v>0.8215277777781012</v>
      </c>
      <c r="O65" s="20">
        <f t="shared" si="30"/>
        <v>0.8215277777781012</v>
      </c>
      <c r="P65" s="24">
        <f t="shared" si="30"/>
        <v>0.8215277777781012</v>
      </c>
      <c r="Q65" s="23">
        <f>Q64</f>
        <v>39997.708333333336</v>
      </c>
      <c r="R65" s="15"/>
      <c r="S65" s="8">
        <f>Z65</f>
        <v>0.0534722222222222</v>
      </c>
      <c r="T65" s="22">
        <f>T64</f>
        <v>39998.529861111114</v>
      </c>
      <c r="U65" s="43" t="str">
        <f>CONCATENATE(ROUND(T64-39965,1),"  ")</f>
        <v>33.5  </v>
      </c>
      <c r="V65" s="19" t="str">
        <f>CONCATENATE(ROUND(T64-39965,1),"  ")</f>
        <v>33.5  </v>
      </c>
      <c r="Z65" s="46">
        <v>0.0534722222222222</v>
      </c>
    </row>
    <row r="66" spans="2:25" ht="12.75">
      <c r="B66" s="30" t="str">
        <f>'Trip Timeline'!X66</f>
        <v>Macon, Ga. </v>
      </c>
      <c r="C66" s="28"/>
      <c r="D66" s="28"/>
      <c r="E66" s="28"/>
      <c r="F66" s="28"/>
      <c r="G66" s="28"/>
      <c r="H66" s="28"/>
      <c r="I66" s="28"/>
      <c r="J66" s="28"/>
      <c r="K66" s="28"/>
      <c r="L66" s="28"/>
      <c r="M66" s="28"/>
      <c r="N66" s="28"/>
      <c r="O66" s="28"/>
      <c r="P66" s="29"/>
      <c r="Q66" s="14">
        <f>Y66</f>
        <v>39998.583333333336</v>
      </c>
      <c r="R66" s="16">
        <f>Q66-INT(Q66)</f>
        <v>0.5833333333357587</v>
      </c>
      <c r="S66" s="7">
        <f>T66-Q66</f>
        <v>0.10555555555038154</v>
      </c>
      <c r="T66" s="14">
        <f>Q68-S67</f>
        <v>39998.688888888886</v>
      </c>
      <c r="U66" s="17">
        <f>(T66-INT(T66))</f>
        <v>0.6888888888861402</v>
      </c>
      <c r="V66" s="44">
        <f>T66-INT(T66)</f>
        <v>0.6888888888861402</v>
      </c>
      <c r="X66" s="48" t="s">
        <v>33</v>
      </c>
      <c r="Y66" s="49">
        <v>39998.583333333336</v>
      </c>
    </row>
    <row r="67" spans="2:26" ht="9" customHeight="1">
      <c r="B67" s="25">
        <f aca="true" t="shared" si="31" ref="B67:P67">$S66</f>
        <v>0.10555555555038154</v>
      </c>
      <c r="C67" s="20">
        <f t="shared" si="31"/>
        <v>0.10555555555038154</v>
      </c>
      <c r="D67" s="26">
        <f t="shared" si="31"/>
        <v>0.10555555555038154</v>
      </c>
      <c r="E67" s="27">
        <f t="shared" si="31"/>
        <v>0.10555555555038154</v>
      </c>
      <c r="F67" s="20">
        <f t="shared" si="31"/>
        <v>0.10555555555038154</v>
      </c>
      <c r="G67" s="26">
        <f t="shared" si="31"/>
        <v>0.10555555555038154</v>
      </c>
      <c r="H67" s="27">
        <f t="shared" si="31"/>
        <v>0.10555555555038154</v>
      </c>
      <c r="I67" s="20">
        <f t="shared" si="31"/>
        <v>0.10555555555038154</v>
      </c>
      <c r="J67" s="26">
        <f t="shared" si="31"/>
        <v>0.10555555555038154</v>
      </c>
      <c r="K67" s="27">
        <f t="shared" si="31"/>
        <v>0.10555555555038154</v>
      </c>
      <c r="L67" s="20">
        <f t="shared" si="31"/>
        <v>0.10555555555038154</v>
      </c>
      <c r="M67" s="26">
        <f t="shared" si="31"/>
        <v>0.10555555555038154</v>
      </c>
      <c r="N67" s="27">
        <f t="shared" si="31"/>
        <v>0.10555555555038154</v>
      </c>
      <c r="O67" s="20">
        <f t="shared" si="31"/>
        <v>0.10555555555038154</v>
      </c>
      <c r="P67" s="24">
        <f t="shared" si="31"/>
        <v>0.10555555555038154</v>
      </c>
      <c r="Q67" s="23">
        <f>Q66</f>
        <v>39998.583333333336</v>
      </c>
      <c r="R67" s="15"/>
      <c r="S67" s="8">
        <f>Z67</f>
        <v>0.061111111111111116</v>
      </c>
      <c r="T67" s="22">
        <f>T66</f>
        <v>39998.688888888886</v>
      </c>
      <c r="U67" s="43" t="str">
        <f>CONCATENATE(ROUND(T66-39965,1),"  ")</f>
        <v>33.7  </v>
      </c>
      <c r="V67" s="19" t="str">
        <f>CONCATENATE(ROUND(T66-39965,1),"  ")</f>
        <v>33.7  </v>
      </c>
      <c r="Z67" s="46">
        <v>0.061111111111111116</v>
      </c>
    </row>
    <row r="68" spans="2:25" ht="12.75">
      <c r="B68" s="30" t="str">
        <f>'Trip Timeline'!X68</f>
        <v>Atlanta, Ga. </v>
      </c>
      <c r="C68" s="28"/>
      <c r="D68" s="28"/>
      <c r="E68" s="28"/>
      <c r="F68" s="28"/>
      <c r="G68" s="28"/>
      <c r="H68" s="28"/>
      <c r="I68" s="28"/>
      <c r="J68" s="28"/>
      <c r="K68" s="28"/>
      <c r="L68" s="28"/>
      <c r="M68" s="28"/>
      <c r="N68" s="28"/>
      <c r="O68" s="28"/>
      <c r="P68" s="29"/>
      <c r="Q68" s="14">
        <f>Y68</f>
        <v>39998.75</v>
      </c>
      <c r="R68" s="16">
        <f>Q68-INT(Q68)</f>
        <v>0.75</v>
      </c>
      <c r="S68" s="7">
        <f>T68-Q68</f>
        <v>1.617361111115315</v>
      </c>
      <c r="T68" s="14">
        <f>Q70-S69</f>
        <v>40000.367361111115</v>
      </c>
      <c r="U68" s="17">
        <f>(T68-INT(T68))</f>
        <v>0.367361111115315</v>
      </c>
      <c r="V68" s="44">
        <f>T68-INT(T68)</f>
        <v>0.367361111115315</v>
      </c>
      <c r="X68" s="48" t="s">
        <v>34</v>
      </c>
      <c r="Y68" s="49">
        <v>39998.75</v>
      </c>
    </row>
    <row r="69" spans="2:26" ht="9" customHeight="1">
      <c r="B69" s="25">
        <f aca="true" t="shared" si="32" ref="B69:P69">$S68</f>
        <v>1.617361111115315</v>
      </c>
      <c r="C69" s="20">
        <f t="shared" si="32"/>
        <v>1.617361111115315</v>
      </c>
      <c r="D69" s="26">
        <f t="shared" si="32"/>
        <v>1.617361111115315</v>
      </c>
      <c r="E69" s="27">
        <f t="shared" si="32"/>
        <v>1.617361111115315</v>
      </c>
      <c r="F69" s="20">
        <f t="shared" si="32"/>
        <v>1.617361111115315</v>
      </c>
      <c r="G69" s="26">
        <f t="shared" si="32"/>
        <v>1.617361111115315</v>
      </c>
      <c r="H69" s="27">
        <f t="shared" si="32"/>
        <v>1.617361111115315</v>
      </c>
      <c r="I69" s="20">
        <f t="shared" si="32"/>
        <v>1.617361111115315</v>
      </c>
      <c r="J69" s="26">
        <f t="shared" si="32"/>
        <v>1.617361111115315</v>
      </c>
      <c r="K69" s="27">
        <f t="shared" si="32"/>
        <v>1.617361111115315</v>
      </c>
      <c r="L69" s="20">
        <f t="shared" si="32"/>
        <v>1.617361111115315</v>
      </c>
      <c r="M69" s="26">
        <f t="shared" si="32"/>
        <v>1.617361111115315</v>
      </c>
      <c r="N69" s="27">
        <f t="shared" si="32"/>
        <v>1.617361111115315</v>
      </c>
      <c r="O69" s="20">
        <f t="shared" si="32"/>
        <v>1.617361111115315</v>
      </c>
      <c r="P69" s="24">
        <f t="shared" si="32"/>
        <v>1.617361111115315</v>
      </c>
      <c r="Q69" s="23">
        <f>Q68</f>
        <v>39998.75</v>
      </c>
      <c r="R69" s="15"/>
      <c r="S69" s="8">
        <f>Z69</f>
        <v>0.09097222222222223</v>
      </c>
      <c r="T69" s="22">
        <f>T68</f>
        <v>40000.367361111115</v>
      </c>
      <c r="U69" s="43" t="str">
        <f>CONCATENATE(ROUND(T68-39965,1),"  ")</f>
        <v>35.4  </v>
      </c>
      <c r="V69" s="19" t="str">
        <f>CONCATENATE(ROUND(T68-39965,1),"  ")</f>
        <v>35.4  </v>
      </c>
      <c r="Z69" s="46">
        <v>0.09097222222222223</v>
      </c>
    </row>
    <row r="70" spans="2:25" ht="12.75">
      <c r="B70" s="30" t="str">
        <f>'Trip Timeline'!X70</f>
        <v>Birmingham, Ala. </v>
      </c>
      <c r="C70" s="28"/>
      <c r="D70" s="28"/>
      <c r="E70" s="28"/>
      <c r="F70" s="28"/>
      <c r="G70" s="28"/>
      <c r="H70" s="28"/>
      <c r="I70" s="28"/>
      <c r="J70" s="28"/>
      <c r="K70" s="28"/>
      <c r="L70" s="28"/>
      <c r="M70" s="28"/>
      <c r="N70" s="28"/>
      <c r="O70" s="28"/>
      <c r="P70" s="29"/>
      <c r="Q70" s="14">
        <f>Y70</f>
        <v>40000.458333333336</v>
      </c>
      <c r="R70" s="16">
        <f>Q70-INT(Q70)</f>
        <v>0.45833333333575865</v>
      </c>
      <c r="S70" s="7">
        <f>T70-Q70</f>
        <v>0.12847222221898846</v>
      </c>
      <c r="T70" s="14">
        <f>Q72-S71</f>
        <v>40000.586805555555</v>
      </c>
      <c r="U70" s="17">
        <f>(T70-INT(T70))</f>
        <v>0.5868055555547471</v>
      </c>
      <c r="V70" s="44">
        <f>T70-INT(T70)</f>
        <v>0.5868055555547471</v>
      </c>
      <c r="X70" s="48" t="s">
        <v>35</v>
      </c>
      <c r="Y70" s="49">
        <v>40000.458333333336</v>
      </c>
    </row>
    <row r="71" spans="2:26" ht="9" customHeight="1">
      <c r="B71" s="25">
        <f aca="true" t="shared" si="33" ref="B71:P71">$S70</f>
        <v>0.12847222221898846</v>
      </c>
      <c r="C71" s="20">
        <f t="shared" si="33"/>
        <v>0.12847222221898846</v>
      </c>
      <c r="D71" s="26">
        <f t="shared" si="33"/>
        <v>0.12847222221898846</v>
      </c>
      <c r="E71" s="27">
        <f t="shared" si="33"/>
        <v>0.12847222221898846</v>
      </c>
      <c r="F71" s="20">
        <f t="shared" si="33"/>
        <v>0.12847222221898846</v>
      </c>
      <c r="G71" s="26">
        <f t="shared" si="33"/>
        <v>0.12847222221898846</v>
      </c>
      <c r="H71" s="27">
        <f t="shared" si="33"/>
        <v>0.12847222221898846</v>
      </c>
      <c r="I71" s="20">
        <f t="shared" si="33"/>
        <v>0.12847222221898846</v>
      </c>
      <c r="J71" s="26">
        <f t="shared" si="33"/>
        <v>0.12847222221898846</v>
      </c>
      <c r="K71" s="27">
        <f t="shared" si="33"/>
        <v>0.12847222221898846</v>
      </c>
      <c r="L71" s="20">
        <f t="shared" si="33"/>
        <v>0.12847222221898846</v>
      </c>
      <c r="M71" s="26">
        <f t="shared" si="33"/>
        <v>0.12847222221898846</v>
      </c>
      <c r="N71" s="27">
        <f t="shared" si="33"/>
        <v>0.12847222221898846</v>
      </c>
      <c r="O71" s="20">
        <f t="shared" si="33"/>
        <v>0.12847222221898846</v>
      </c>
      <c r="P71" s="24">
        <f t="shared" si="33"/>
        <v>0.12847222221898846</v>
      </c>
      <c r="Q71" s="23">
        <f>Q70</f>
        <v>40000.458333333336</v>
      </c>
      <c r="R71" s="15"/>
      <c r="S71" s="8">
        <f>Z71</f>
        <v>0.05902777777777779</v>
      </c>
      <c r="T71" s="22">
        <f>T70</f>
        <v>40000.586805555555</v>
      </c>
      <c r="U71" s="43" t="str">
        <f>CONCATENATE(ROUND(T70-39965,1),"  ")</f>
        <v>35.6  </v>
      </c>
      <c r="V71" s="19" t="str">
        <f>CONCATENATE(ROUND(T70-39965,1),"  ")</f>
        <v>35.6  </v>
      </c>
      <c r="Z71" s="46">
        <v>0.05902777777777779</v>
      </c>
    </row>
    <row r="72" spans="2:25" ht="12.75">
      <c r="B72" s="30" t="str">
        <f>'Trip Timeline'!X72</f>
        <v>Montgomery, Ala. </v>
      </c>
      <c r="C72" s="28"/>
      <c r="D72" s="28"/>
      <c r="E72" s="28"/>
      <c r="F72" s="28"/>
      <c r="G72" s="28"/>
      <c r="H72" s="28"/>
      <c r="I72" s="28"/>
      <c r="J72" s="28"/>
      <c r="K72" s="28"/>
      <c r="L72" s="28"/>
      <c r="M72" s="28"/>
      <c r="N72" s="28"/>
      <c r="O72" s="28"/>
      <c r="P72" s="29"/>
      <c r="Q72" s="14">
        <f>Y72</f>
        <v>40000.645833333336</v>
      </c>
      <c r="R72" s="16">
        <f>Q72-INT(Q72)</f>
        <v>0.6458333333357587</v>
      </c>
      <c r="S72" s="7">
        <f>T72-Q72</f>
        <v>0.12847222221898846</v>
      </c>
      <c r="T72" s="14">
        <f>Q74-S73</f>
        <v>40000.774305555555</v>
      </c>
      <c r="U72" s="17">
        <f>(T72-INT(T72))</f>
        <v>0.7743055555547471</v>
      </c>
      <c r="V72" s="44">
        <f>T72-INT(T72)</f>
        <v>0.7743055555547471</v>
      </c>
      <c r="X72" s="48" t="s">
        <v>36</v>
      </c>
      <c r="Y72" s="49">
        <v>40000.645833333336</v>
      </c>
    </row>
    <row r="73" spans="2:26" ht="9" customHeight="1">
      <c r="B73" s="25">
        <f aca="true" t="shared" si="34" ref="B73:P73">$S72</f>
        <v>0.12847222221898846</v>
      </c>
      <c r="C73" s="20">
        <f t="shared" si="34"/>
        <v>0.12847222221898846</v>
      </c>
      <c r="D73" s="26">
        <f t="shared" si="34"/>
        <v>0.12847222221898846</v>
      </c>
      <c r="E73" s="27">
        <f t="shared" si="34"/>
        <v>0.12847222221898846</v>
      </c>
      <c r="F73" s="20">
        <f t="shared" si="34"/>
        <v>0.12847222221898846</v>
      </c>
      <c r="G73" s="26">
        <f t="shared" si="34"/>
        <v>0.12847222221898846</v>
      </c>
      <c r="H73" s="27">
        <f t="shared" si="34"/>
        <v>0.12847222221898846</v>
      </c>
      <c r="I73" s="20">
        <f t="shared" si="34"/>
        <v>0.12847222221898846</v>
      </c>
      <c r="J73" s="26">
        <f t="shared" si="34"/>
        <v>0.12847222221898846</v>
      </c>
      <c r="K73" s="27">
        <f t="shared" si="34"/>
        <v>0.12847222221898846</v>
      </c>
      <c r="L73" s="20">
        <f t="shared" si="34"/>
        <v>0.12847222221898846</v>
      </c>
      <c r="M73" s="26">
        <f t="shared" si="34"/>
        <v>0.12847222221898846</v>
      </c>
      <c r="N73" s="27">
        <f t="shared" si="34"/>
        <v>0.12847222221898846</v>
      </c>
      <c r="O73" s="20">
        <f t="shared" si="34"/>
        <v>0.12847222221898846</v>
      </c>
      <c r="P73" s="24">
        <f t="shared" si="34"/>
        <v>0.12847222221898846</v>
      </c>
      <c r="Q73" s="23">
        <f>Q72</f>
        <v>40000.645833333336</v>
      </c>
      <c r="R73" s="15"/>
      <c r="S73" s="8">
        <f>Z73</f>
        <v>0.1111111111111111</v>
      </c>
      <c r="T73" s="22">
        <f>T72</f>
        <v>40000.774305555555</v>
      </c>
      <c r="U73" s="43" t="str">
        <f>CONCATENATE(ROUND(T72-39965,1),"  ")</f>
        <v>35.8  </v>
      </c>
      <c r="V73" s="19" t="str">
        <f>CONCATENATE(ROUND(T72-39965,1),"  ")</f>
        <v>35.8  </v>
      </c>
      <c r="Z73" s="46">
        <v>0.1111111111111111</v>
      </c>
    </row>
    <row r="74" spans="2:25" ht="12.75">
      <c r="B74" s="30" t="str">
        <f>'Trip Timeline'!X74</f>
        <v>Pensacola, Fla. </v>
      </c>
      <c r="C74" s="28"/>
      <c r="D74" s="28"/>
      <c r="E74" s="28"/>
      <c r="F74" s="28"/>
      <c r="G74" s="28"/>
      <c r="H74" s="28"/>
      <c r="I74" s="28"/>
      <c r="J74" s="28"/>
      <c r="K74" s="28"/>
      <c r="L74" s="28"/>
      <c r="M74" s="28"/>
      <c r="N74" s="28"/>
      <c r="O74" s="28"/>
      <c r="P74" s="29"/>
      <c r="Q74" s="14">
        <f>Y74</f>
        <v>40000.885416666664</v>
      </c>
      <c r="R74" s="16">
        <f>Q74-INT(Q74)</f>
        <v>0.8854166666642413</v>
      </c>
      <c r="S74" s="7">
        <f>T74-Q74</f>
        <v>1.5361111111124046</v>
      </c>
      <c r="T74" s="14">
        <f>Q76-S75</f>
        <v>40002.42152777778</v>
      </c>
      <c r="U74" s="17">
        <f>(T74-INT(T74))</f>
        <v>0.42152777777664596</v>
      </c>
      <c r="V74" s="44">
        <f>T74-INT(T74)</f>
        <v>0.42152777777664596</v>
      </c>
      <c r="X74" s="48" t="s">
        <v>37</v>
      </c>
      <c r="Y74" s="49">
        <v>40000.885416666664</v>
      </c>
    </row>
    <row r="75" spans="2:26" ht="9" customHeight="1">
      <c r="B75" s="25">
        <f aca="true" t="shared" si="35" ref="B75:P75">$S74</f>
        <v>1.5361111111124046</v>
      </c>
      <c r="C75" s="20">
        <f t="shared" si="35"/>
        <v>1.5361111111124046</v>
      </c>
      <c r="D75" s="26">
        <f t="shared" si="35"/>
        <v>1.5361111111124046</v>
      </c>
      <c r="E75" s="27">
        <f t="shared" si="35"/>
        <v>1.5361111111124046</v>
      </c>
      <c r="F75" s="20">
        <f t="shared" si="35"/>
        <v>1.5361111111124046</v>
      </c>
      <c r="G75" s="26">
        <f t="shared" si="35"/>
        <v>1.5361111111124046</v>
      </c>
      <c r="H75" s="27">
        <f t="shared" si="35"/>
        <v>1.5361111111124046</v>
      </c>
      <c r="I75" s="20">
        <f t="shared" si="35"/>
        <v>1.5361111111124046</v>
      </c>
      <c r="J75" s="26">
        <f t="shared" si="35"/>
        <v>1.5361111111124046</v>
      </c>
      <c r="K75" s="27">
        <f t="shared" si="35"/>
        <v>1.5361111111124046</v>
      </c>
      <c r="L75" s="20">
        <f t="shared" si="35"/>
        <v>1.5361111111124046</v>
      </c>
      <c r="M75" s="26">
        <f t="shared" si="35"/>
        <v>1.5361111111124046</v>
      </c>
      <c r="N75" s="27">
        <f t="shared" si="35"/>
        <v>1.5361111111124046</v>
      </c>
      <c r="O75" s="20">
        <f t="shared" si="35"/>
        <v>1.5361111111124046</v>
      </c>
      <c r="P75" s="24">
        <f t="shared" si="35"/>
        <v>1.5361111111124046</v>
      </c>
      <c r="Q75" s="23">
        <f>Q74</f>
        <v>40000.885416666664</v>
      </c>
      <c r="R75" s="15"/>
      <c r="S75" s="8">
        <f>Z75</f>
        <v>0.036805555555555564</v>
      </c>
      <c r="T75" s="22">
        <f>T74</f>
        <v>40002.42152777778</v>
      </c>
      <c r="U75" s="43" t="str">
        <f>CONCATENATE(ROUND(T74-39965,1),"  ")</f>
        <v>37.4  </v>
      </c>
      <c r="V75" s="19" t="str">
        <f>CONCATENATE(ROUND(T74-39965,1),"  ")</f>
        <v>37.4  </v>
      </c>
      <c r="Z75" s="46">
        <v>0.036805555555555564</v>
      </c>
    </row>
    <row r="76" spans="2:25" ht="12.75">
      <c r="B76" s="30" t="str">
        <f>'Trip Timeline'!X76</f>
        <v>Mobile, Ala. </v>
      </c>
      <c r="C76" s="28"/>
      <c r="D76" s="28"/>
      <c r="E76" s="28"/>
      <c r="F76" s="28"/>
      <c r="G76" s="28"/>
      <c r="H76" s="28"/>
      <c r="I76" s="28"/>
      <c r="J76" s="28"/>
      <c r="K76" s="28"/>
      <c r="L76" s="28"/>
      <c r="M76" s="28"/>
      <c r="N76" s="28"/>
      <c r="O76" s="28"/>
      <c r="P76" s="29"/>
      <c r="Q76" s="14">
        <f>Y76</f>
        <v>40002.458333333336</v>
      </c>
      <c r="R76" s="16">
        <f>Q76-INT(Q76)</f>
        <v>0.45833333333575865</v>
      </c>
      <c r="S76" s="7">
        <f>T76-Q76</f>
        <v>0.9083333333328483</v>
      </c>
      <c r="T76" s="14">
        <f>Q78-S77</f>
        <v>40003.36666666667</v>
      </c>
      <c r="U76" s="17">
        <f>(T76-INT(T76))</f>
        <v>0.3666666666686069</v>
      </c>
      <c r="V76" s="44">
        <f>T76-INT(T76)</f>
        <v>0.3666666666686069</v>
      </c>
      <c r="X76" s="48" t="s">
        <v>38</v>
      </c>
      <c r="Y76" s="49">
        <v>40002.458333333336</v>
      </c>
    </row>
    <row r="77" spans="2:26" ht="9" customHeight="1">
      <c r="B77" s="25">
        <f aca="true" t="shared" si="36" ref="B77:P77">$S76</f>
        <v>0.9083333333328483</v>
      </c>
      <c r="C77" s="20">
        <f t="shared" si="36"/>
        <v>0.9083333333328483</v>
      </c>
      <c r="D77" s="26">
        <f t="shared" si="36"/>
        <v>0.9083333333328483</v>
      </c>
      <c r="E77" s="27">
        <f t="shared" si="36"/>
        <v>0.9083333333328483</v>
      </c>
      <c r="F77" s="20">
        <f t="shared" si="36"/>
        <v>0.9083333333328483</v>
      </c>
      <c r="G77" s="26">
        <f t="shared" si="36"/>
        <v>0.9083333333328483</v>
      </c>
      <c r="H77" s="27">
        <f t="shared" si="36"/>
        <v>0.9083333333328483</v>
      </c>
      <c r="I77" s="20">
        <f t="shared" si="36"/>
        <v>0.9083333333328483</v>
      </c>
      <c r="J77" s="26">
        <f t="shared" si="36"/>
        <v>0.9083333333328483</v>
      </c>
      <c r="K77" s="27">
        <f t="shared" si="36"/>
        <v>0.9083333333328483</v>
      </c>
      <c r="L77" s="20">
        <f t="shared" si="36"/>
        <v>0.9083333333328483</v>
      </c>
      <c r="M77" s="26">
        <f t="shared" si="36"/>
        <v>0.9083333333328483</v>
      </c>
      <c r="N77" s="27">
        <f t="shared" si="36"/>
        <v>0.9083333333328483</v>
      </c>
      <c r="O77" s="20">
        <f t="shared" si="36"/>
        <v>0.9083333333328483</v>
      </c>
      <c r="P77" s="24">
        <f t="shared" si="36"/>
        <v>0.9083333333328483</v>
      </c>
      <c r="Q77" s="23">
        <f>Q76</f>
        <v>40002.458333333336</v>
      </c>
      <c r="R77" s="15"/>
      <c r="S77" s="8">
        <f>Z77</f>
        <v>0.09166666666666663</v>
      </c>
      <c r="T77" s="22">
        <f>T76</f>
        <v>40003.36666666667</v>
      </c>
      <c r="U77" s="43" t="str">
        <f>CONCATENATE(ROUND(T76-39965,1),"  ")</f>
        <v>38.4  </v>
      </c>
      <c r="V77" s="19" t="str">
        <f>CONCATENATE(ROUND(T76-39965,1),"  ")</f>
        <v>38.4  </v>
      </c>
      <c r="Z77" s="46">
        <v>0.09166666666666663</v>
      </c>
    </row>
    <row r="78" spans="2:25" ht="12.75">
      <c r="B78" s="30" t="str">
        <f>'Trip Timeline'!X78</f>
        <v>New Orleans, La. </v>
      </c>
      <c r="C78" s="28"/>
      <c r="D78" s="28"/>
      <c r="E78" s="28"/>
      <c r="F78" s="28"/>
      <c r="G78" s="28"/>
      <c r="H78" s="28"/>
      <c r="I78" s="28"/>
      <c r="J78" s="28"/>
      <c r="K78" s="28"/>
      <c r="L78" s="28"/>
      <c r="M78" s="28"/>
      <c r="N78" s="28"/>
      <c r="O78" s="28"/>
      <c r="P78" s="29"/>
      <c r="Q78" s="14">
        <f>Y78</f>
        <v>40003.458333333336</v>
      </c>
      <c r="R78" s="16">
        <f>Q78-INT(Q78)</f>
        <v>0.45833333333575865</v>
      </c>
      <c r="S78" s="7">
        <f>T78-Q78</f>
        <v>2.985416666662786</v>
      </c>
      <c r="T78" s="14">
        <f>Q80-S79</f>
        <v>40006.44375</v>
      </c>
      <c r="U78" s="17">
        <f>(T78-INT(T78))</f>
        <v>0.4437499999985448</v>
      </c>
      <c r="V78" s="44">
        <f>T78-INT(T78)</f>
        <v>0.4437499999985448</v>
      </c>
      <c r="X78" s="48" t="s">
        <v>39</v>
      </c>
      <c r="Y78" s="49">
        <v>40003.458333333336</v>
      </c>
    </row>
    <row r="79" spans="2:26" ht="9" customHeight="1">
      <c r="B79" s="25">
        <f aca="true" t="shared" si="37" ref="B79:P79">$S78</f>
        <v>2.985416666662786</v>
      </c>
      <c r="C79" s="20">
        <f t="shared" si="37"/>
        <v>2.985416666662786</v>
      </c>
      <c r="D79" s="26">
        <f t="shared" si="37"/>
        <v>2.985416666662786</v>
      </c>
      <c r="E79" s="27">
        <f t="shared" si="37"/>
        <v>2.985416666662786</v>
      </c>
      <c r="F79" s="20">
        <f t="shared" si="37"/>
        <v>2.985416666662786</v>
      </c>
      <c r="G79" s="26">
        <f t="shared" si="37"/>
        <v>2.985416666662786</v>
      </c>
      <c r="H79" s="27">
        <f t="shared" si="37"/>
        <v>2.985416666662786</v>
      </c>
      <c r="I79" s="20">
        <f t="shared" si="37"/>
        <v>2.985416666662786</v>
      </c>
      <c r="J79" s="26">
        <f t="shared" si="37"/>
        <v>2.985416666662786</v>
      </c>
      <c r="K79" s="27">
        <f t="shared" si="37"/>
        <v>2.985416666662786</v>
      </c>
      <c r="L79" s="20">
        <f t="shared" si="37"/>
        <v>2.985416666662786</v>
      </c>
      <c r="M79" s="26">
        <f t="shared" si="37"/>
        <v>2.985416666662786</v>
      </c>
      <c r="N79" s="27">
        <f t="shared" si="37"/>
        <v>2.985416666662786</v>
      </c>
      <c r="O79" s="20">
        <f t="shared" si="37"/>
        <v>2.985416666662786</v>
      </c>
      <c r="P79" s="24">
        <f t="shared" si="37"/>
        <v>2.985416666662786</v>
      </c>
      <c r="Q79" s="23">
        <f>Q78</f>
        <v>40003.458333333336</v>
      </c>
      <c r="R79" s="15"/>
      <c r="S79" s="8">
        <f>Z79</f>
        <v>0.05625</v>
      </c>
      <c r="T79" s="22">
        <f>T78</f>
        <v>40006.44375</v>
      </c>
      <c r="U79" s="43" t="str">
        <f>CONCATENATE(ROUND(T78-39965,1),"  ")</f>
        <v>41.4  </v>
      </c>
      <c r="V79" s="19" t="str">
        <f>CONCATENATE(ROUND(T78-39965,1),"  ")</f>
        <v>41.4  </v>
      </c>
      <c r="Z79" s="46">
        <v>0.05625</v>
      </c>
    </row>
    <row r="80" spans="2:25" ht="12.75">
      <c r="B80" s="30" t="str">
        <f>'Trip Timeline'!X80</f>
        <v>Baton Rouge, La. </v>
      </c>
      <c r="C80" s="28"/>
      <c r="D80" s="28"/>
      <c r="E80" s="28"/>
      <c r="F80" s="28"/>
      <c r="G80" s="28"/>
      <c r="H80" s="28"/>
      <c r="I80" s="28"/>
      <c r="J80" s="28"/>
      <c r="K80" s="28"/>
      <c r="L80" s="28"/>
      <c r="M80" s="28"/>
      <c r="N80" s="28"/>
      <c r="O80" s="28"/>
      <c r="P80" s="29"/>
      <c r="Q80" s="14">
        <f>Y80</f>
        <v>40006.5</v>
      </c>
      <c r="R80" s="16">
        <f>Q80-INT(Q80)</f>
        <v>0.5</v>
      </c>
      <c r="S80" s="7">
        <f>T80-Q80</f>
        <v>0.7284722222248092</v>
      </c>
      <c r="T80" s="14">
        <f>Q82-S81</f>
        <v>40007.228472222225</v>
      </c>
      <c r="U80" s="17">
        <f>(T80-INT(T80))</f>
        <v>0.22847222222480923</v>
      </c>
      <c r="V80" s="44">
        <f>T80-INT(T80)</f>
        <v>0.22847222222480923</v>
      </c>
      <c r="X80" s="48" t="s">
        <v>40</v>
      </c>
      <c r="Y80" s="49">
        <v>40006.5</v>
      </c>
    </row>
    <row r="81" spans="2:26" ht="9" customHeight="1">
      <c r="B81" s="25">
        <f aca="true" t="shared" si="38" ref="B81:P81">$S80</f>
        <v>0.7284722222248092</v>
      </c>
      <c r="C81" s="20">
        <f t="shared" si="38"/>
        <v>0.7284722222248092</v>
      </c>
      <c r="D81" s="26">
        <f t="shared" si="38"/>
        <v>0.7284722222248092</v>
      </c>
      <c r="E81" s="27">
        <f t="shared" si="38"/>
        <v>0.7284722222248092</v>
      </c>
      <c r="F81" s="20">
        <f t="shared" si="38"/>
        <v>0.7284722222248092</v>
      </c>
      <c r="G81" s="26">
        <f t="shared" si="38"/>
        <v>0.7284722222248092</v>
      </c>
      <c r="H81" s="27">
        <f t="shared" si="38"/>
        <v>0.7284722222248092</v>
      </c>
      <c r="I81" s="20">
        <f t="shared" si="38"/>
        <v>0.7284722222248092</v>
      </c>
      <c r="J81" s="26">
        <f t="shared" si="38"/>
        <v>0.7284722222248092</v>
      </c>
      <c r="K81" s="27">
        <f t="shared" si="38"/>
        <v>0.7284722222248092</v>
      </c>
      <c r="L81" s="20">
        <f t="shared" si="38"/>
        <v>0.7284722222248092</v>
      </c>
      <c r="M81" s="26">
        <f t="shared" si="38"/>
        <v>0.7284722222248092</v>
      </c>
      <c r="N81" s="27">
        <f t="shared" si="38"/>
        <v>0.7284722222248092</v>
      </c>
      <c r="O81" s="20">
        <f t="shared" si="38"/>
        <v>0.7284722222248092</v>
      </c>
      <c r="P81" s="24">
        <f t="shared" si="38"/>
        <v>0.7284722222248092</v>
      </c>
      <c r="Q81" s="23">
        <f>Q80</f>
        <v>40006.5</v>
      </c>
      <c r="R81" s="15"/>
      <c r="S81" s="8">
        <f>Z81</f>
        <v>0.22986111111111113</v>
      </c>
      <c r="T81" s="22">
        <f>T80</f>
        <v>40007.228472222225</v>
      </c>
      <c r="U81" s="43" t="str">
        <f>CONCATENATE(ROUND(T80-39965,1),"  ")</f>
        <v>42.2  </v>
      </c>
      <c r="V81" s="19" t="str">
        <f>CONCATENATE(ROUND(T80-39965,1),"  ")</f>
        <v>42.2  </v>
      </c>
      <c r="Z81" s="46">
        <v>0.22986111111111113</v>
      </c>
    </row>
    <row r="82" spans="2:25" ht="12.75">
      <c r="B82" s="30" t="str">
        <f>'Trip Timeline'!X82</f>
        <v>Memphis, Tenn. </v>
      </c>
      <c r="C82" s="28"/>
      <c r="D82" s="28"/>
      <c r="E82" s="28"/>
      <c r="F82" s="28"/>
      <c r="G82" s="28"/>
      <c r="H82" s="28"/>
      <c r="I82" s="28"/>
      <c r="J82" s="28"/>
      <c r="K82" s="28"/>
      <c r="L82" s="28"/>
      <c r="M82" s="28"/>
      <c r="N82" s="28"/>
      <c r="O82" s="28"/>
      <c r="P82" s="29"/>
      <c r="Q82" s="14">
        <f>Y82</f>
        <v>40007.458333333336</v>
      </c>
      <c r="R82" s="16">
        <f>Q82-INT(Q82)</f>
        <v>0.45833333333575865</v>
      </c>
      <c r="S82" s="7">
        <f>T82-Q82</f>
        <v>0.8687499999941792</v>
      </c>
      <c r="T82" s="14">
        <f>Q84-S83</f>
        <v>40008.32708333333</v>
      </c>
      <c r="U82" s="17">
        <f>(T82-INT(T82))</f>
        <v>0.3270833333299379</v>
      </c>
      <c r="V82" s="44">
        <f>T82-INT(T82)</f>
        <v>0.3270833333299379</v>
      </c>
      <c r="X82" s="48" t="s">
        <v>41</v>
      </c>
      <c r="Y82" s="49">
        <v>40007.458333333336</v>
      </c>
    </row>
    <row r="83" spans="2:26" ht="9" customHeight="1">
      <c r="B83" s="25">
        <f aca="true" t="shared" si="39" ref="B83:P83">$S82</f>
        <v>0.8687499999941792</v>
      </c>
      <c r="C83" s="20">
        <f t="shared" si="39"/>
        <v>0.8687499999941792</v>
      </c>
      <c r="D83" s="26">
        <f t="shared" si="39"/>
        <v>0.8687499999941792</v>
      </c>
      <c r="E83" s="27">
        <f t="shared" si="39"/>
        <v>0.8687499999941792</v>
      </c>
      <c r="F83" s="20">
        <f t="shared" si="39"/>
        <v>0.8687499999941792</v>
      </c>
      <c r="G83" s="26">
        <f t="shared" si="39"/>
        <v>0.8687499999941792</v>
      </c>
      <c r="H83" s="27">
        <f t="shared" si="39"/>
        <v>0.8687499999941792</v>
      </c>
      <c r="I83" s="20">
        <f t="shared" si="39"/>
        <v>0.8687499999941792</v>
      </c>
      <c r="J83" s="26">
        <f t="shared" si="39"/>
        <v>0.8687499999941792</v>
      </c>
      <c r="K83" s="27">
        <f t="shared" si="39"/>
        <v>0.8687499999941792</v>
      </c>
      <c r="L83" s="20">
        <f t="shared" si="39"/>
        <v>0.8687499999941792</v>
      </c>
      <c r="M83" s="26">
        <f t="shared" si="39"/>
        <v>0.8687499999941792</v>
      </c>
      <c r="N83" s="27">
        <f t="shared" si="39"/>
        <v>0.8687499999941792</v>
      </c>
      <c r="O83" s="20">
        <f t="shared" si="39"/>
        <v>0.8687499999941792</v>
      </c>
      <c r="P83" s="24">
        <f t="shared" si="39"/>
        <v>0.8687499999941792</v>
      </c>
      <c r="Q83" s="23">
        <f>Q82</f>
        <v>40007.458333333336</v>
      </c>
      <c r="R83" s="15"/>
      <c r="S83" s="8">
        <f>Z83</f>
        <v>0.17291666666666666</v>
      </c>
      <c r="T83" s="22">
        <f>T82</f>
        <v>40008.32708333333</v>
      </c>
      <c r="U83" s="43" t="str">
        <f>CONCATENATE(ROUND(T82-39965,1),"  ")</f>
        <v>43.3  </v>
      </c>
      <c r="V83" s="19" t="str">
        <f>CONCATENATE(ROUND(T82-39965,1),"  ")</f>
        <v>43.3  </v>
      </c>
      <c r="Z83" s="46">
        <v>0.17291666666666666</v>
      </c>
    </row>
    <row r="84" spans="2:25" ht="12.75">
      <c r="B84" s="30" t="str">
        <f>'Trip Timeline'!X84</f>
        <v>St. Louis, Mo. </v>
      </c>
      <c r="C84" s="28"/>
      <c r="D84" s="28"/>
      <c r="E84" s="28"/>
      <c r="F84" s="28"/>
      <c r="G84" s="28"/>
      <c r="H84" s="28"/>
      <c r="I84" s="28"/>
      <c r="J84" s="28"/>
      <c r="K84" s="28"/>
      <c r="L84" s="28"/>
      <c r="M84" s="28"/>
      <c r="N84" s="28"/>
      <c r="O84" s="28"/>
      <c r="P84" s="29"/>
      <c r="Q84" s="14">
        <f>Y84</f>
        <v>40008.5</v>
      </c>
      <c r="R84" s="16">
        <f>Q84-INT(Q84)</f>
        <v>0.5</v>
      </c>
      <c r="S84" s="7">
        <f>T84-Q84</f>
        <v>0.42569444444961846</v>
      </c>
      <c r="T84" s="14">
        <f>Q86-S85</f>
        <v>40008.92569444445</v>
      </c>
      <c r="U84" s="17">
        <f>(T84-INT(T84))</f>
        <v>0.9256944444496185</v>
      </c>
      <c r="V84" s="44">
        <f>T84-INT(T84)</f>
        <v>0.9256944444496185</v>
      </c>
      <c r="X84" s="48" t="s">
        <v>42</v>
      </c>
      <c r="Y84" s="49">
        <v>40008.5</v>
      </c>
    </row>
    <row r="85" spans="2:26" ht="9" customHeight="1">
      <c r="B85" s="25">
        <f aca="true" t="shared" si="40" ref="B85:P85">$S84</f>
        <v>0.42569444444961846</v>
      </c>
      <c r="C85" s="20">
        <f t="shared" si="40"/>
        <v>0.42569444444961846</v>
      </c>
      <c r="D85" s="26">
        <f t="shared" si="40"/>
        <v>0.42569444444961846</v>
      </c>
      <c r="E85" s="27">
        <f t="shared" si="40"/>
        <v>0.42569444444961846</v>
      </c>
      <c r="F85" s="20">
        <f t="shared" si="40"/>
        <v>0.42569444444961846</v>
      </c>
      <c r="G85" s="26">
        <f t="shared" si="40"/>
        <v>0.42569444444961846</v>
      </c>
      <c r="H85" s="27">
        <f t="shared" si="40"/>
        <v>0.42569444444961846</v>
      </c>
      <c r="I85" s="20">
        <f t="shared" si="40"/>
        <v>0.42569444444961846</v>
      </c>
      <c r="J85" s="26">
        <f t="shared" si="40"/>
        <v>0.42569444444961846</v>
      </c>
      <c r="K85" s="27">
        <f t="shared" si="40"/>
        <v>0.42569444444961846</v>
      </c>
      <c r="L85" s="20">
        <f t="shared" si="40"/>
        <v>0.42569444444961846</v>
      </c>
      <c r="M85" s="26">
        <f t="shared" si="40"/>
        <v>0.42569444444961846</v>
      </c>
      <c r="N85" s="27">
        <f t="shared" si="40"/>
        <v>0.42569444444961846</v>
      </c>
      <c r="O85" s="20">
        <f t="shared" si="40"/>
        <v>0.42569444444961846</v>
      </c>
      <c r="P85" s="24">
        <f t="shared" si="40"/>
        <v>0.42569444444961846</v>
      </c>
      <c r="Q85" s="23">
        <f>Q84</f>
        <v>40008.5</v>
      </c>
      <c r="R85" s="15"/>
      <c r="S85" s="8">
        <f>Z85</f>
        <v>0.1576388888888889</v>
      </c>
      <c r="T85" s="22">
        <f>T84</f>
        <v>40008.92569444445</v>
      </c>
      <c r="U85" s="43" t="str">
        <f>CONCATENATE(ROUND(T84-39965,1),"  ")</f>
        <v>43.9  </v>
      </c>
      <c r="V85" s="19" t="str">
        <f>CONCATENATE(ROUND(T84-39965,1),"  ")</f>
        <v>43.9  </v>
      </c>
      <c r="Z85" s="46">
        <v>0.1576388888888889</v>
      </c>
    </row>
    <row r="86" spans="2:25" ht="12.75">
      <c r="B86" s="30" t="str">
        <f>'Trip Timeline'!X86</f>
        <v>Louisville, Ky. </v>
      </c>
      <c r="C86" s="28"/>
      <c r="D86" s="28"/>
      <c r="E86" s="28"/>
      <c r="F86" s="28"/>
      <c r="G86" s="28"/>
      <c r="H86" s="28"/>
      <c r="I86" s="28"/>
      <c r="J86" s="28"/>
      <c r="K86" s="28"/>
      <c r="L86" s="28"/>
      <c r="M86" s="28"/>
      <c r="N86" s="28"/>
      <c r="O86" s="28"/>
      <c r="P86" s="29"/>
      <c r="Q86" s="14">
        <f>Y86</f>
        <v>40009.083333333336</v>
      </c>
      <c r="R86" s="16">
        <f>Q86-INT(Q86)</f>
        <v>0.08333333333575865</v>
      </c>
      <c r="S86" s="7">
        <f>T86-Q86</f>
        <v>0.5124999999970896</v>
      </c>
      <c r="T86" s="14">
        <f>Q88-S87</f>
        <v>40009.59583333333</v>
      </c>
      <c r="U86" s="17">
        <f>(T86-INT(T86))</f>
        <v>0.5958333333328483</v>
      </c>
      <c r="V86" s="44">
        <f>T86-INT(T86)</f>
        <v>0.5958333333328483</v>
      </c>
      <c r="X86" s="48" t="s">
        <v>43</v>
      </c>
      <c r="Y86" s="49">
        <v>40009.083333333336</v>
      </c>
    </row>
    <row r="87" spans="2:26" ht="9" customHeight="1">
      <c r="B87" s="25">
        <f aca="true" t="shared" si="41" ref="B87:P87">$S86</f>
        <v>0.5124999999970896</v>
      </c>
      <c r="C87" s="20">
        <f t="shared" si="41"/>
        <v>0.5124999999970896</v>
      </c>
      <c r="D87" s="26">
        <f t="shared" si="41"/>
        <v>0.5124999999970896</v>
      </c>
      <c r="E87" s="27">
        <f t="shared" si="41"/>
        <v>0.5124999999970896</v>
      </c>
      <c r="F87" s="20">
        <f t="shared" si="41"/>
        <v>0.5124999999970896</v>
      </c>
      <c r="G87" s="26">
        <f t="shared" si="41"/>
        <v>0.5124999999970896</v>
      </c>
      <c r="H87" s="27">
        <f t="shared" si="41"/>
        <v>0.5124999999970896</v>
      </c>
      <c r="I87" s="20">
        <f t="shared" si="41"/>
        <v>0.5124999999970896</v>
      </c>
      <c r="J87" s="26">
        <f t="shared" si="41"/>
        <v>0.5124999999970896</v>
      </c>
      <c r="K87" s="27">
        <f t="shared" si="41"/>
        <v>0.5124999999970896</v>
      </c>
      <c r="L87" s="20">
        <f t="shared" si="41"/>
        <v>0.5124999999970896</v>
      </c>
      <c r="M87" s="26">
        <f t="shared" si="41"/>
        <v>0.5124999999970896</v>
      </c>
      <c r="N87" s="27">
        <f t="shared" si="41"/>
        <v>0.5124999999970896</v>
      </c>
      <c r="O87" s="20">
        <f t="shared" si="41"/>
        <v>0.5124999999970896</v>
      </c>
      <c r="P87" s="24">
        <f t="shared" si="41"/>
        <v>0.5124999999970896</v>
      </c>
      <c r="Q87" s="23">
        <f>Q86</f>
        <v>40009.083333333336</v>
      </c>
      <c r="R87" s="15"/>
      <c r="S87" s="8">
        <f>Z87</f>
        <v>0.0708333333333333</v>
      </c>
      <c r="T87" s="22">
        <f>T86</f>
        <v>40009.59583333333</v>
      </c>
      <c r="U87" s="43" t="str">
        <f>CONCATENATE(ROUND(T86-39965,1),"  ")</f>
        <v>44.6  </v>
      </c>
      <c r="V87" s="19" t="str">
        <f>CONCATENATE(ROUND(T86-39965,1),"  ")</f>
        <v>44.6  </v>
      </c>
      <c r="Z87" s="46">
        <v>0.0708333333333333</v>
      </c>
    </row>
    <row r="88" spans="2:25" ht="12.75">
      <c r="B88" s="30" t="str">
        <f>'Trip Timeline'!X88</f>
        <v>Indianapolis, Ind. </v>
      </c>
      <c r="C88" s="28"/>
      <c r="D88" s="28"/>
      <c r="E88" s="28"/>
      <c r="F88" s="28"/>
      <c r="G88" s="28"/>
      <c r="H88" s="28"/>
      <c r="I88" s="28"/>
      <c r="J88" s="28"/>
      <c r="K88" s="28"/>
      <c r="L88" s="28"/>
      <c r="M88" s="28"/>
      <c r="N88" s="28"/>
      <c r="O88" s="28"/>
      <c r="P88" s="29"/>
      <c r="Q88" s="14">
        <f>Y88</f>
        <v>40009.666666666664</v>
      </c>
      <c r="R88" s="16">
        <f>Q88-INT(Q88)</f>
        <v>0.6666666666642413</v>
      </c>
      <c r="S88" s="7">
        <f>T88-Q88</f>
        <v>0.8347222222291748</v>
      </c>
      <c r="T88" s="14">
        <f>Q90-S89</f>
        <v>40010.50138888889</v>
      </c>
      <c r="U88" s="17">
        <f>(T88-INT(T88))</f>
        <v>0.5013888888934162</v>
      </c>
      <c r="V88" s="44">
        <f>T88-INT(T88)</f>
        <v>0.5013888888934162</v>
      </c>
      <c r="X88" s="48" t="s">
        <v>44</v>
      </c>
      <c r="Y88" s="49">
        <v>40009.666666666664</v>
      </c>
    </row>
    <row r="89" spans="2:26" ht="9" customHeight="1">
      <c r="B89" s="25">
        <f aca="true" t="shared" si="42" ref="B89:P89">$S88</f>
        <v>0.8347222222291748</v>
      </c>
      <c r="C89" s="20">
        <f t="shared" si="42"/>
        <v>0.8347222222291748</v>
      </c>
      <c r="D89" s="26">
        <f t="shared" si="42"/>
        <v>0.8347222222291748</v>
      </c>
      <c r="E89" s="27">
        <f t="shared" si="42"/>
        <v>0.8347222222291748</v>
      </c>
      <c r="F89" s="20">
        <f t="shared" si="42"/>
        <v>0.8347222222291748</v>
      </c>
      <c r="G89" s="26">
        <f t="shared" si="42"/>
        <v>0.8347222222291748</v>
      </c>
      <c r="H89" s="27">
        <f t="shared" si="42"/>
        <v>0.8347222222291748</v>
      </c>
      <c r="I89" s="20">
        <f t="shared" si="42"/>
        <v>0.8347222222291748</v>
      </c>
      <c r="J89" s="26">
        <f t="shared" si="42"/>
        <v>0.8347222222291748</v>
      </c>
      <c r="K89" s="27">
        <f t="shared" si="42"/>
        <v>0.8347222222291748</v>
      </c>
      <c r="L89" s="20">
        <f t="shared" si="42"/>
        <v>0.8347222222291748</v>
      </c>
      <c r="M89" s="26">
        <f t="shared" si="42"/>
        <v>0.8347222222291748</v>
      </c>
      <c r="N89" s="27">
        <f t="shared" si="42"/>
        <v>0.8347222222291748</v>
      </c>
      <c r="O89" s="20">
        <f t="shared" si="42"/>
        <v>0.8347222222291748</v>
      </c>
      <c r="P89" s="24">
        <f t="shared" si="42"/>
        <v>0.8347222222291748</v>
      </c>
      <c r="Q89" s="23">
        <f>Q88</f>
        <v>40009.666666666664</v>
      </c>
      <c r="R89" s="15"/>
      <c r="S89" s="8">
        <f>Z89</f>
        <v>0.1756944444444445</v>
      </c>
      <c r="T89" s="22">
        <f>T88</f>
        <v>40010.50138888889</v>
      </c>
      <c r="U89" s="43" t="str">
        <f>CONCATENATE(ROUND(T88-39965,1),"  ")</f>
        <v>45.5  </v>
      </c>
      <c r="V89" s="19" t="str">
        <f>CONCATENATE(ROUND(T88-39965,1),"  ")</f>
        <v>45.5  </v>
      </c>
      <c r="Z89" s="46">
        <v>0.1756944444444445</v>
      </c>
    </row>
    <row r="90" spans="2:25" ht="12.75">
      <c r="B90" s="30" t="str">
        <f>'Trip Timeline'!X90</f>
        <v>Grand Rapids, Mich. </v>
      </c>
      <c r="C90" s="28"/>
      <c r="D90" s="28"/>
      <c r="E90" s="28"/>
      <c r="F90" s="28"/>
      <c r="G90" s="28"/>
      <c r="H90" s="28"/>
      <c r="I90" s="28"/>
      <c r="J90" s="28"/>
      <c r="K90" s="28"/>
      <c r="L90" s="28"/>
      <c r="M90" s="28"/>
      <c r="N90" s="28"/>
      <c r="O90" s="28"/>
      <c r="P90" s="29"/>
      <c r="Q90" s="14">
        <f>Y90</f>
        <v>40010.677083333336</v>
      </c>
      <c r="R90" s="16">
        <f>Q90-INT(Q90)</f>
        <v>0.6770833333357587</v>
      </c>
      <c r="S90" s="7">
        <f>T90-Q90</f>
        <v>0.8326388888890506</v>
      </c>
      <c r="T90" s="14">
        <f>Q92-S91</f>
        <v>40011.509722222225</v>
      </c>
      <c r="U90" s="17">
        <f>(T90-INT(T90))</f>
        <v>0.5097222222248092</v>
      </c>
      <c r="V90" s="44">
        <f>T90-INT(T90)</f>
        <v>0.5097222222248092</v>
      </c>
      <c r="X90" s="48" t="s">
        <v>45</v>
      </c>
      <c r="Y90" s="49">
        <v>40010.677083333336</v>
      </c>
    </row>
    <row r="91" spans="2:26" ht="9" customHeight="1">
      <c r="B91" s="25">
        <f aca="true" t="shared" si="43" ref="B91:P91">$S90</f>
        <v>0.8326388888890506</v>
      </c>
      <c r="C91" s="20">
        <f t="shared" si="43"/>
        <v>0.8326388888890506</v>
      </c>
      <c r="D91" s="26">
        <f t="shared" si="43"/>
        <v>0.8326388888890506</v>
      </c>
      <c r="E91" s="27">
        <f t="shared" si="43"/>
        <v>0.8326388888890506</v>
      </c>
      <c r="F91" s="20">
        <f t="shared" si="43"/>
        <v>0.8326388888890506</v>
      </c>
      <c r="G91" s="26">
        <f t="shared" si="43"/>
        <v>0.8326388888890506</v>
      </c>
      <c r="H91" s="27">
        <f t="shared" si="43"/>
        <v>0.8326388888890506</v>
      </c>
      <c r="I91" s="20">
        <f t="shared" si="43"/>
        <v>0.8326388888890506</v>
      </c>
      <c r="J91" s="26">
        <f t="shared" si="43"/>
        <v>0.8326388888890506</v>
      </c>
      <c r="K91" s="27">
        <f t="shared" si="43"/>
        <v>0.8326388888890506</v>
      </c>
      <c r="L91" s="20">
        <f t="shared" si="43"/>
        <v>0.8326388888890506</v>
      </c>
      <c r="M91" s="26">
        <f t="shared" si="43"/>
        <v>0.8326388888890506</v>
      </c>
      <c r="N91" s="27">
        <f t="shared" si="43"/>
        <v>0.8326388888890506</v>
      </c>
      <c r="O91" s="20">
        <f t="shared" si="43"/>
        <v>0.8326388888890506</v>
      </c>
      <c r="P91" s="24">
        <f t="shared" si="43"/>
        <v>0.8326388888890506</v>
      </c>
      <c r="Q91" s="23">
        <f>Q90</f>
        <v>40010.677083333336</v>
      </c>
      <c r="R91" s="15"/>
      <c r="S91" s="8">
        <f>Z91</f>
        <v>0.11527777777777776</v>
      </c>
      <c r="T91" s="22">
        <f>T90</f>
        <v>40011.509722222225</v>
      </c>
      <c r="U91" s="43" t="str">
        <f>CONCATENATE(ROUND(T90-39965,1),"  ")</f>
        <v>46.5  </v>
      </c>
      <c r="V91" s="19" t="str">
        <f>CONCATENATE(ROUND(T90-39965,1),"  ")</f>
        <v>46.5  </v>
      </c>
      <c r="Z91" s="46">
        <v>0.11527777777777776</v>
      </c>
    </row>
    <row r="92" spans="2:25" ht="12.75">
      <c r="B92" s="30" t="str">
        <f>'Trip Timeline'!X92</f>
        <v>Chicago, Ill. </v>
      </c>
      <c r="C92" s="28"/>
      <c r="D92" s="28"/>
      <c r="E92" s="28"/>
      <c r="F92" s="28"/>
      <c r="G92" s="28"/>
      <c r="H92" s="28"/>
      <c r="I92" s="28"/>
      <c r="J92" s="28"/>
      <c r="K92" s="28"/>
      <c r="L92" s="28"/>
      <c r="M92" s="28"/>
      <c r="N92" s="28"/>
      <c r="O92" s="28"/>
      <c r="P92" s="29"/>
      <c r="Q92" s="14">
        <f>Y92</f>
        <v>40011.625</v>
      </c>
      <c r="R92" s="16">
        <f>Q92-INT(Q92)</f>
        <v>0.625</v>
      </c>
      <c r="S92" s="7">
        <f>T92-Q92</f>
        <v>1.7486111111138598</v>
      </c>
      <c r="T92" s="14">
        <f>Q94-S93</f>
        <v>40013.373611111114</v>
      </c>
      <c r="U92" s="17">
        <f>(T92-INT(T92))</f>
        <v>0.3736111111138598</v>
      </c>
      <c r="V92" s="44">
        <f>T92-INT(T92)</f>
        <v>0.3736111111138598</v>
      </c>
      <c r="X92" s="48" t="s">
        <v>46</v>
      </c>
      <c r="Y92" s="49">
        <v>40011.625</v>
      </c>
    </row>
    <row r="93" spans="2:26" ht="9" customHeight="1">
      <c r="B93" s="25">
        <f aca="true" t="shared" si="44" ref="B93:P93">$S92</f>
        <v>1.7486111111138598</v>
      </c>
      <c r="C93" s="20">
        <f t="shared" si="44"/>
        <v>1.7486111111138598</v>
      </c>
      <c r="D93" s="26">
        <f t="shared" si="44"/>
        <v>1.7486111111138598</v>
      </c>
      <c r="E93" s="27">
        <f t="shared" si="44"/>
        <v>1.7486111111138598</v>
      </c>
      <c r="F93" s="20">
        <f t="shared" si="44"/>
        <v>1.7486111111138598</v>
      </c>
      <c r="G93" s="26">
        <f t="shared" si="44"/>
        <v>1.7486111111138598</v>
      </c>
      <c r="H93" s="27">
        <f t="shared" si="44"/>
        <v>1.7486111111138598</v>
      </c>
      <c r="I93" s="20">
        <f t="shared" si="44"/>
        <v>1.7486111111138598</v>
      </c>
      <c r="J93" s="26">
        <f t="shared" si="44"/>
        <v>1.7486111111138598</v>
      </c>
      <c r="K93" s="27">
        <f t="shared" si="44"/>
        <v>1.7486111111138598</v>
      </c>
      <c r="L93" s="20">
        <f t="shared" si="44"/>
        <v>1.7486111111138598</v>
      </c>
      <c r="M93" s="26">
        <f t="shared" si="44"/>
        <v>1.7486111111138598</v>
      </c>
      <c r="N93" s="27">
        <f t="shared" si="44"/>
        <v>1.7486111111138598</v>
      </c>
      <c r="O93" s="20">
        <f t="shared" si="44"/>
        <v>1.7486111111138598</v>
      </c>
      <c r="P93" s="24">
        <f t="shared" si="44"/>
        <v>1.7486111111138598</v>
      </c>
      <c r="Q93" s="23">
        <f>Q92</f>
        <v>40011.625</v>
      </c>
      <c r="R93" s="15"/>
      <c r="S93" s="8">
        <f>Z93</f>
        <v>0.06388888888888894</v>
      </c>
      <c r="T93" s="22">
        <f>T92</f>
        <v>40013.373611111114</v>
      </c>
      <c r="U93" s="43" t="str">
        <f>CONCATENATE(ROUND(T92-39965,1),"  ")</f>
        <v>48.4  </v>
      </c>
      <c r="V93" s="19" t="str">
        <f>CONCATENATE(ROUND(T92-39965,1),"  ")</f>
        <v>48.4  </v>
      </c>
      <c r="Z93" s="46">
        <v>0.06388888888888894</v>
      </c>
    </row>
    <row r="94" spans="2:25" ht="12.75">
      <c r="B94" s="30" t="str">
        <f>'Trip Timeline'!X94</f>
        <v>Milwaukee, Wis. </v>
      </c>
      <c r="C94" s="28"/>
      <c r="D94" s="28"/>
      <c r="E94" s="28"/>
      <c r="F94" s="28"/>
      <c r="G94" s="28"/>
      <c r="H94" s="28"/>
      <c r="I94" s="28"/>
      <c r="J94" s="28"/>
      <c r="K94" s="28"/>
      <c r="L94" s="28"/>
      <c r="M94" s="28"/>
      <c r="N94" s="28"/>
      <c r="O94" s="28"/>
      <c r="P94" s="29"/>
      <c r="Q94" s="14">
        <f>Y94</f>
        <v>40013.4375</v>
      </c>
      <c r="R94" s="16">
        <f>Q94-INT(Q94)</f>
        <v>0.4375</v>
      </c>
      <c r="S94" s="7">
        <f>T94-Q94</f>
        <v>0.9909722222218988</v>
      </c>
      <c r="T94" s="14">
        <f>Q96-S95</f>
        <v>40014.42847222222</v>
      </c>
      <c r="U94" s="17">
        <f>(T94-INT(T94))</f>
        <v>0.42847222222189885</v>
      </c>
      <c r="V94" s="44">
        <f>T94-INT(T94)</f>
        <v>0.42847222222189885</v>
      </c>
      <c r="X94" s="48" t="s">
        <v>47</v>
      </c>
      <c r="Y94" s="49">
        <v>40013.4375</v>
      </c>
    </row>
    <row r="95" spans="2:26" ht="9" customHeight="1">
      <c r="B95" s="25">
        <f aca="true" t="shared" si="45" ref="B95:P95">$S94</f>
        <v>0.9909722222218988</v>
      </c>
      <c r="C95" s="20">
        <f t="shared" si="45"/>
        <v>0.9909722222218988</v>
      </c>
      <c r="D95" s="26">
        <f t="shared" si="45"/>
        <v>0.9909722222218988</v>
      </c>
      <c r="E95" s="27">
        <f t="shared" si="45"/>
        <v>0.9909722222218988</v>
      </c>
      <c r="F95" s="20">
        <f t="shared" si="45"/>
        <v>0.9909722222218988</v>
      </c>
      <c r="G95" s="26">
        <f t="shared" si="45"/>
        <v>0.9909722222218988</v>
      </c>
      <c r="H95" s="27">
        <f t="shared" si="45"/>
        <v>0.9909722222218988</v>
      </c>
      <c r="I95" s="20">
        <f t="shared" si="45"/>
        <v>0.9909722222218988</v>
      </c>
      <c r="J95" s="26">
        <f t="shared" si="45"/>
        <v>0.9909722222218988</v>
      </c>
      <c r="K95" s="27">
        <f t="shared" si="45"/>
        <v>0.9909722222218988</v>
      </c>
      <c r="L95" s="20">
        <f t="shared" si="45"/>
        <v>0.9909722222218988</v>
      </c>
      <c r="M95" s="26">
        <f t="shared" si="45"/>
        <v>0.9909722222218988</v>
      </c>
      <c r="N95" s="27">
        <f t="shared" si="45"/>
        <v>0.9909722222218988</v>
      </c>
      <c r="O95" s="20">
        <f t="shared" si="45"/>
        <v>0.9909722222218988</v>
      </c>
      <c r="P95" s="24">
        <f t="shared" si="45"/>
        <v>0.9909722222218988</v>
      </c>
      <c r="Q95" s="23">
        <f>Q94</f>
        <v>40013.4375</v>
      </c>
      <c r="R95" s="15"/>
      <c r="S95" s="8">
        <f>Z95</f>
        <v>0.19652777777777777</v>
      </c>
      <c r="T95" s="22">
        <f>T94</f>
        <v>40014.42847222222</v>
      </c>
      <c r="U95" s="43" t="str">
        <f>CONCATENATE(ROUND(T94-39965,1),"  ")</f>
        <v>49.4  </v>
      </c>
      <c r="V95" s="19" t="str">
        <f>CONCATENATE(ROUND(T94-39965,1),"  ")</f>
        <v>49.4  </v>
      </c>
      <c r="Z95" s="46">
        <v>0.19652777777777777</v>
      </c>
    </row>
    <row r="96" spans="2:25" ht="12.75">
      <c r="B96" s="30" t="str">
        <f>'Trip Timeline'!X96</f>
        <v>Minneapolis/St. Paul, Minn. </v>
      </c>
      <c r="C96" s="28"/>
      <c r="D96" s="28"/>
      <c r="E96" s="28"/>
      <c r="F96" s="28"/>
      <c r="G96" s="28"/>
      <c r="H96" s="28"/>
      <c r="I96" s="28"/>
      <c r="J96" s="28"/>
      <c r="K96" s="28"/>
      <c r="L96" s="28"/>
      <c r="M96" s="28"/>
      <c r="N96" s="28"/>
      <c r="O96" s="28"/>
      <c r="P96" s="29"/>
      <c r="Q96" s="14">
        <f>Y96</f>
        <v>40014.625</v>
      </c>
      <c r="R96" s="16">
        <f>Q96-INT(Q96)</f>
        <v>0.625</v>
      </c>
      <c r="S96" s="7">
        <f>T96-Q96</f>
        <v>0.8333333333357587</v>
      </c>
      <c r="T96" s="14">
        <f>Q98-S97</f>
        <v>40015.458333333336</v>
      </c>
      <c r="U96" s="17">
        <f>(T96-INT(T96))</f>
        <v>0.45833333333575865</v>
      </c>
      <c r="V96" s="44">
        <f>T96-INT(T96)</f>
        <v>0.45833333333575865</v>
      </c>
      <c r="X96" s="48" t="s">
        <v>48</v>
      </c>
      <c r="Y96" s="49">
        <v>40014.625</v>
      </c>
    </row>
    <row r="97" spans="2:26" ht="9" customHeight="1">
      <c r="B97" s="25">
        <f aca="true" t="shared" si="46" ref="B97:P97">$S96</f>
        <v>0.8333333333357587</v>
      </c>
      <c r="C97" s="20">
        <f t="shared" si="46"/>
        <v>0.8333333333357587</v>
      </c>
      <c r="D97" s="26">
        <f t="shared" si="46"/>
        <v>0.8333333333357587</v>
      </c>
      <c r="E97" s="27">
        <f t="shared" si="46"/>
        <v>0.8333333333357587</v>
      </c>
      <c r="F97" s="20">
        <f t="shared" si="46"/>
        <v>0.8333333333357587</v>
      </c>
      <c r="G97" s="26">
        <f t="shared" si="46"/>
        <v>0.8333333333357587</v>
      </c>
      <c r="H97" s="27">
        <f t="shared" si="46"/>
        <v>0.8333333333357587</v>
      </c>
      <c r="I97" s="20">
        <f t="shared" si="46"/>
        <v>0.8333333333357587</v>
      </c>
      <c r="J97" s="26">
        <f t="shared" si="46"/>
        <v>0.8333333333357587</v>
      </c>
      <c r="K97" s="27">
        <f t="shared" si="46"/>
        <v>0.8333333333357587</v>
      </c>
      <c r="L97" s="20">
        <f t="shared" si="46"/>
        <v>0.8333333333357587</v>
      </c>
      <c r="M97" s="26">
        <f t="shared" si="46"/>
        <v>0.8333333333357587</v>
      </c>
      <c r="N97" s="27">
        <f t="shared" si="46"/>
        <v>0.8333333333357587</v>
      </c>
      <c r="O97" s="20">
        <f t="shared" si="46"/>
        <v>0.8333333333357587</v>
      </c>
      <c r="P97" s="24">
        <f t="shared" si="46"/>
        <v>0.8333333333357587</v>
      </c>
      <c r="Q97" s="23">
        <f>Q96</f>
        <v>40014.625</v>
      </c>
      <c r="R97" s="15"/>
      <c r="S97" s="8">
        <f>Z97</f>
        <v>0.13541666666666663</v>
      </c>
      <c r="T97" s="22">
        <f>T96</f>
        <v>40015.458333333336</v>
      </c>
      <c r="U97" s="43" t="str">
        <f>CONCATENATE(ROUND(T96-39965,1),"  ")</f>
        <v>50.5  </v>
      </c>
      <c r="V97" s="19" t="str">
        <f>CONCATENATE(ROUND(T96-39965,1),"  ")</f>
        <v>50.5  </v>
      </c>
      <c r="Z97" s="46">
        <v>0.13541666666666663</v>
      </c>
    </row>
    <row r="98" spans="2:25" ht="12.75">
      <c r="B98" s="30" t="str">
        <f>'Trip Timeline'!X98</f>
        <v>Detroit Lakes, Minn. </v>
      </c>
      <c r="C98" s="28"/>
      <c r="D98" s="28"/>
      <c r="E98" s="28"/>
      <c r="F98" s="28"/>
      <c r="G98" s="28"/>
      <c r="H98" s="28"/>
      <c r="I98" s="28"/>
      <c r="J98" s="28"/>
      <c r="K98" s="28"/>
      <c r="L98" s="28"/>
      <c r="M98" s="28"/>
      <c r="N98" s="28"/>
      <c r="O98" s="28"/>
      <c r="P98" s="29"/>
      <c r="Q98" s="14">
        <f>Y98</f>
        <v>40015.59375</v>
      </c>
      <c r="R98" s="16">
        <f>Q98-INT(Q98)</f>
        <v>0.59375</v>
      </c>
      <c r="S98" s="7">
        <f>T98-Q98</f>
        <v>4.734027777776646</v>
      </c>
      <c r="T98" s="14">
        <f>Q100-S99</f>
        <v>40020.32777777778</v>
      </c>
      <c r="U98" s="17">
        <f>(T98-INT(T98))</f>
        <v>0.32777777777664596</v>
      </c>
      <c r="V98" s="44">
        <f>T98-INT(T98)</f>
        <v>0.32777777777664596</v>
      </c>
      <c r="X98" s="48" t="s">
        <v>49</v>
      </c>
      <c r="Y98" s="49">
        <v>40015.59375</v>
      </c>
    </row>
    <row r="99" spans="2:26" ht="9" customHeight="1">
      <c r="B99" s="25">
        <f aca="true" t="shared" si="47" ref="B99:P99">$S98</f>
        <v>4.734027777776646</v>
      </c>
      <c r="C99" s="20">
        <f t="shared" si="47"/>
        <v>4.734027777776646</v>
      </c>
      <c r="D99" s="26">
        <f t="shared" si="47"/>
        <v>4.734027777776646</v>
      </c>
      <c r="E99" s="27">
        <f t="shared" si="47"/>
        <v>4.734027777776646</v>
      </c>
      <c r="F99" s="20">
        <f t="shared" si="47"/>
        <v>4.734027777776646</v>
      </c>
      <c r="G99" s="26">
        <f t="shared" si="47"/>
        <v>4.734027777776646</v>
      </c>
      <c r="H99" s="27">
        <f t="shared" si="47"/>
        <v>4.734027777776646</v>
      </c>
      <c r="I99" s="20">
        <f t="shared" si="47"/>
        <v>4.734027777776646</v>
      </c>
      <c r="J99" s="26">
        <f t="shared" si="47"/>
        <v>4.734027777776646</v>
      </c>
      <c r="K99" s="27">
        <f t="shared" si="47"/>
        <v>4.734027777776646</v>
      </c>
      <c r="L99" s="20">
        <f t="shared" si="47"/>
        <v>4.734027777776646</v>
      </c>
      <c r="M99" s="26">
        <f t="shared" si="47"/>
        <v>4.734027777776646</v>
      </c>
      <c r="N99" s="27">
        <f t="shared" si="47"/>
        <v>4.734027777776646</v>
      </c>
      <c r="O99" s="20">
        <f t="shared" si="47"/>
        <v>4.734027777776646</v>
      </c>
      <c r="P99" s="24">
        <f t="shared" si="47"/>
        <v>4.734027777776646</v>
      </c>
      <c r="Q99" s="23">
        <f>Q98</f>
        <v>40015.59375</v>
      </c>
      <c r="R99" s="15"/>
      <c r="S99" s="8">
        <f>Z99</f>
        <v>0.3805555555555556</v>
      </c>
      <c r="T99" s="22">
        <f>T98</f>
        <v>40020.32777777778</v>
      </c>
      <c r="U99" s="43" t="str">
        <f>CONCATENATE(ROUND(T98-39965,1),"  ")</f>
        <v>55.3  </v>
      </c>
      <c r="V99" s="19" t="str">
        <f>CONCATENATE(ROUND(T98-39965,1),"  ")</f>
        <v>55.3  </v>
      </c>
      <c r="Z99" s="46">
        <v>0.3805555555555556</v>
      </c>
    </row>
    <row r="100" spans="2:25" ht="12.75">
      <c r="B100" s="30" t="str">
        <f>'Trip Timeline'!X100</f>
        <v>Badlands National Park </v>
      </c>
      <c r="C100" s="28"/>
      <c r="D100" s="28"/>
      <c r="E100" s="28"/>
      <c r="F100" s="28"/>
      <c r="G100" s="28"/>
      <c r="H100" s="28"/>
      <c r="I100" s="28"/>
      <c r="J100" s="28"/>
      <c r="K100" s="28"/>
      <c r="L100" s="28"/>
      <c r="M100" s="28"/>
      <c r="N100" s="28"/>
      <c r="O100" s="28"/>
      <c r="P100" s="29"/>
      <c r="Q100" s="14">
        <f>Y100</f>
        <v>40020.708333333336</v>
      </c>
      <c r="R100" s="16">
        <f>Q100-INT(Q100)</f>
        <v>0.7083333333357587</v>
      </c>
      <c r="S100" s="7">
        <f>T100-Q100</f>
        <v>0.7201388888861402</v>
      </c>
      <c r="T100" s="14">
        <f>Q102-S101</f>
        <v>40021.42847222222</v>
      </c>
      <c r="U100" s="17">
        <f>(T100-INT(T100))</f>
        <v>0.42847222222189885</v>
      </c>
      <c r="V100" s="44">
        <f>T100-INT(T100)</f>
        <v>0.42847222222189885</v>
      </c>
      <c r="X100" s="48" t="s">
        <v>50</v>
      </c>
      <c r="Y100" s="49">
        <v>40020.708333333336</v>
      </c>
    </row>
    <row r="101" spans="2:26" ht="9" customHeight="1">
      <c r="B101" s="25">
        <f aca="true" t="shared" si="48" ref="B101:P101">$S100</f>
        <v>0.7201388888861402</v>
      </c>
      <c r="C101" s="20">
        <f t="shared" si="48"/>
        <v>0.7201388888861402</v>
      </c>
      <c r="D101" s="26">
        <f t="shared" si="48"/>
        <v>0.7201388888861402</v>
      </c>
      <c r="E101" s="27">
        <f t="shared" si="48"/>
        <v>0.7201388888861402</v>
      </c>
      <c r="F101" s="20">
        <f t="shared" si="48"/>
        <v>0.7201388888861402</v>
      </c>
      <c r="G101" s="26">
        <f t="shared" si="48"/>
        <v>0.7201388888861402</v>
      </c>
      <c r="H101" s="27">
        <f t="shared" si="48"/>
        <v>0.7201388888861402</v>
      </c>
      <c r="I101" s="20">
        <f t="shared" si="48"/>
        <v>0.7201388888861402</v>
      </c>
      <c r="J101" s="26">
        <f t="shared" si="48"/>
        <v>0.7201388888861402</v>
      </c>
      <c r="K101" s="27">
        <f t="shared" si="48"/>
        <v>0.7201388888861402</v>
      </c>
      <c r="L101" s="20">
        <f t="shared" si="48"/>
        <v>0.7201388888861402</v>
      </c>
      <c r="M101" s="26">
        <f t="shared" si="48"/>
        <v>0.7201388888861402</v>
      </c>
      <c r="N101" s="27">
        <f t="shared" si="48"/>
        <v>0.7201388888861402</v>
      </c>
      <c r="O101" s="20">
        <f t="shared" si="48"/>
        <v>0.7201388888861402</v>
      </c>
      <c r="P101" s="24">
        <f t="shared" si="48"/>
        <v>0.7201388888861402</v>
      </c>
      <c r="Q101" s="23">
        <f>Q100</f>
        <v>40020.708333333336</v>
      </c>
      <c r="R101" s="15"/>
      <c r="S101" s="8">
        <f>Z101</f>
        <v>0.23819444444444432</v>
      </c>
      <c r="T101" s="22">
        <f>T100</f>
        <v>40021.42847222222</v>
      </c>
      <c r="U101" s="43" t="str">
        <f>CONCATENATE(ROUND(T100-39965,1),"  ")</f>
        <v>56.4  </v>
      </c>
      <c r="V101" s="19" t="str">
        <f>CONCATENATE(ROUND(T100-39965,1),"  ")</f>
        <v>56.4  </v>
      </c>
      <c r="Z101" s="46">
        <v>0.23819444444444432</v>
      </c>
    </row>
    <row r="102" spans="2:25" ht="12.75">
      <c r="B102" s="30" t="str">
        <f>'Trip Timeline'!X102</f>
        <v>Sioux Falls, S.D. </v>
      </c>
      <c r="C102" s="28"/>
      <c r="D102" s="28"/>
      <c r="E102" s="28"/>
      <c r="F102" s="28"/>
      <c r="G102" s="28"/>
      <c r="H102" s="28"/>
      <c r="I102" s="28"/>
      <c r="J102" s="28"/>
      <c r="K102" s="28"/>
      <c r="L102" s="28"/>
      <c r="M102" s="28"/>
      <c r="N102" s="28"/>
      <c r="O102" s="28"/>
      <c r="P102" s="29"/>
      <c r="Q102" s="14">
        <f>Y102</f>
        <v>40021.666666666664</v>
      </c>
      <c r="R102" s="16">
        <f>Q102-INT(Q102)</f>
        <v>0.6666666666642413</v>
      </c>
      <c r="S102" s="7">
        <f>T102-Q102</f>
        <v>0.6895833333328483</v>
      </c>
      <c r="T102" s="14">
        <f>Q104-S103</f>
        <v>40022.35625</v>
      </c>
      <c r="U102" s="17">
        <f>(T102-INT(T102))</f>
        <v>0.3562499999970896</v>
      </c>
      <c r="V102" s="44">
        <f>T102-INT(T102)</f>
        <v>0.3562499999970896</v>
      </c>
      <c r="X102" s="48" t="s">
        <v>51</v>
      </c>
      <c r="Y102" s="49">
        <v>40021.666666666664</v>
      </c>
    </row>
    <row r="103" spans="2:26" ht="9" customHeight="1">
      <c r="B103" s="25">
        <f aca="true" t="shared" si="49" ref="B103:P103">$S102</f>
        <v>0.6895833333328483</v>
      </c>
      <c r="C103" s="20">
        <f t="shared" si="49"/>
        <v>0.6895833333328483</v>
      </c>
      <c r="D103" s="26">
        <f t="shared" si="49"/>
        <v>0.6895833333328483</v>
      </c>
      <c r="E103" s="27">
        <f t="shared" si="49"/>
        <v>0.6895833333328483</v>
      </c>
      <c r="F103" s="20">
        <f t="shared" si="49"/>
        <v>0.6895833333328483</v>
      </c>
      <c r="G103" s="26">
        <f t="shared" si="49"/>
        <v>0.6895833333328483</v>
      </c>
      <c r="H103" s="27">
        <f t="shared" si="49"/>
        <v>0.6895833333328483</v>
      </c>
      <c r="I103" s="20">
        <f t="shared" si="49"/>
        <v>0.6895833333328483</v>
      </c>
      <c r="J103" s="26">
        <f t="shared" si="49"/>
        <v>0.6895833333328483</v>
      </c>
      <c r="K103" s="27">
        <f t="shared" si="49"/>
        <v>0.6895833333328483</v>
      </c>
      <c r="L103" s="20">
        <f t="shared" si="49"/>
        <v>0.6895833333328483</v>
      </c>
      <c r="M103" s="26">
        <f t="shared" si="49"/>
        <v>0.6895833333328483</v>
      </c>
      <c r="N103" s="27">
        <f t="shared" si="49"/>
        <v>0.6895833333328483</v>
      </c>
      <c r="O103" s="20">
        <f t="shared" si="49"/>
        <v>0.6895833333328483</v>
      </c>
      <c r="P103" s="24">
        <f t="shared" si="49"/>
        <v>0.6895833333328483</v>
      </c>
      <c r="Q103" s="23">
        <f>Q102</f>
        <v>40021.666666666664</v>
      </c>
      <c r="R103" s="15"/>
      <c r="S103" s="8">
        <f>Z103</f>
        <v>0.14375</v>
      </c>
      <c r="T103" s="22">
        <f>T102</f>
        <v>40022.35625</v>
      </c>
      <c r="U103" s="43" t="str">
        <f>CONCATENATE(ROUND(T102-39965,1),"  ")</f>
        <v>57.4  </v>
      </c>
      <c r="V103" s="19" t="str">
        <f>CONCATENATE(ROUND(T102-39965,1),"  ")</f>
        <v>57.4  </v>
      </c>
      <c r="Z103" s="46">
        <v>0.14375</v>
      </c>
    </row>
    <row r="104" spans="2:25" ht="12.75">
      <c r="B104" s="30" t="str">
        <f>'Trip Timeline'!X104</f>
        <v>Omaha, Neb. </v>
      </c>
      <c r="C104" s="28"/>
      <c r="D104" s="28"/>
      <c r="E104" s="28"/>
      <c r="F104" s="28"/>
      <c r="G104" s="28"/>
      <c r="H104" s="28"/>
      <c r="I104" s="28"/>
      <c r="J104" s="28"/>
      <c r="K104" s="28"/>
      <c r="L104" s="28"/>
      <c r="M104" s="28"/>
      <c r="N104" s="28"/>
      <c r="O104" s="28"/>
      <c r="P104" s="29"/>
      <c r="Q104" s="14">
        <f>Y104</f>
        <v>40022.5</v>
      </c>
      <c r="R104" s="16">
        <f>Q104-INT(Q104)</f>
        <v>0.5</v>
      </c>
      <c r="S104" s="7">
        <f>T104-Q104</f>
        <v>0.179861111115315</v>
      </c>
      <c r="T104" s="14">
        <f>Q106-S105</f>
        <v>40022.679861111115</v>
      </c>
      <c r="U104" s="17">
        <f>(T104-INT(T104))</f>
        <v>0.679861111115315</v>
      </c>
      <c r="V104" s="44">
        <f>T104-INT(T104)</f>
        <v>0.679861111115315</v>
      </c>
      <c r="X104" s="48" t="s">
        <v>52</v>
      </c>
      <c r="Y104" s="49">
        <v>40022.5</v>
      </c>
    </row>
    <row r="105" spans="2:26" ht="9" customHeight="1">
      <c r="B105" s="25">
        <f aca="true" t="shared" si="50" ref="B105:P105">$S104</f>
        <v>0.179861111115315</v>
      </c>
      <c r="C105" s="20">
        <f t="shared" si="50"/>
        <v>0.179861111115315</v>
      </c>
      <c r="D105" s="26">
        <f t="shared" si="50"/>
        <v>0.179861111115315</v>
      </c>
      <c r="E105" s="27">
        <f t="shared" si="50"/>
        <v>0.179861111115315</v>
      </c>
      <c r="F105" s="20">
        <f t="shared" si="50"/>
        <v>0.179861111115315</v>
      </c>
      <c r="G105" s="26">
        <f t="shared" si="50"/>
        <v>0.179861111115315</v>
      </c>
      <c r="H105" s="27">
        <f t="shared" si="50"/>
        <v>0.179861111115315</v>
      </c>
      <c r="I105" s="20">
        <f t="shared" si="50"/>
        <v>0.179861111115315</v>
      </c>
      <c r="J105" s="26">
        <f t="shared" si="50"/>
        <v>0.179861111115315</v>
      </c>
      <c r="K105" s="27">
        <f t="shared" si="50"/>
        <v>0.179861111115315</v>
      </c>
      <c r="L105" s="20">
        <f t="shared" si="50"/>
        <v>0.179861111115315</v>
      </c>
      <c r="M105" s="26">
        <f t="shared" si="50"/>
        <v>0.179861111115315</v>
      </c>
      <c r="N105" s="27">
        <f t="shared" si="50"/>
        <v>0.179861111115315</v>
      </c>
      <c r="O105" s="20">
        <f t="shared" si="50"/>
        <v>0.179861111115315</v>
      </c>
      <c r="P105" s="24">
        <f t="shared" si="50"/>
        <v>0.179861111115315</v>
      </c>
      <c r="Q105" s="23">
        <f>Q104</f>
        <v>40022.5</v>
      </c>
      <c r="R105" s="15"/>
      <c r="S105" s="8">
        <f>Z105</f>
        <v>0.21597222222222223</v>
      </c>
      <c r="T105" s="22">
        <f>T104</f>
        <v>40022.679861111115</v>
      </c>
      <c r="U105" s="43" t="str">
        <f>CONCATENATE(ROUND(T104-39965,1),"  ")</f>
        <v>57.7  </v>
      </c>
      <c r="V105" s="19" t="str">
        <f>CONCATENATE(ROUND(T104-39965,1),"  ")</f>
        <v>57.7  </v>
      </c>
      <c r="Z105" s="46">
        <v>0.21597222222222223</v>
      </c>
    </row>
    <row r="106" spans="2:25" ht="12.75">
      <c r="B106" s="30" t="str">
        <f>'Trip Timeline'!X106</f>
        <v>Wichita, Kan. </v>
      </c>
      <c r="C106" s="28"/>
      <c r="D106" s="28"/>
      <c r="E106" s="28"/>
      <c r="F106" s="28"/>
      <c r="G106" s="28"/>
      <c r="H106" s="28"/>
      <c r="I106" s="28"/>
      <c r="J106" s="28"/>
      <c r="K106" s="28"/>
      <c r="L106" s="28"/>
      <c r="M106" s="28"/>
      <c r="N106" s="28"/>
      <c r="O106" s="28"/>
      <c r="P106" s="29"/>
      <c r="Q106" s="14">
        <f>Y106</f>
        <v>40022.895833333336</v>
      </c>
      <c r="R106" s="16">
        <f>Q106-INT(Q106)</f>
        <v>0.8958333333357587</v>
      </c>
      <c r="S106" s="7">
        <f>T106-Q106</f>
        <v>0.5034722222189885</v>
      </c>
      <c r="T106" s="14">
        <f>Q108-S107</f>
        <v>40023.399305555555</v>
      </c>
      <c r="U106" s="17">
        <f>(T106-INT(T106))</f>
        <v>0.3993055555547471</v>
      </c>
      <c r="V106" s="44">
        <f>T106-INT(T106)</f>
        <v>0.3993055555547471</v>
      </c>
      <c r="X106" s="48" t="s">
        <v>53</v>
      </c>
      <c r="Y106" s="49">
        <v>40022.895833333336</v>
      </c>
    </row>
    <row r="107" spans="2:26" ht="9" customHeight="1">
      <c r="B107" s="25">
        <f aca="true" t="shared" si="51" ref="B107:P107">$S106</f>
        <v>0.5034722222189885</v>
      </c>
      <c r="C107" s="20">
        <f t="shared" si="51"/>
        <v>0.5034722222189885</v>
      </c>
      <c r="D107" s="26">
        <f t="shared" si="51"/>
        <v>0.5034722222189885</v>
      </c>
      <c r="E107" s="27">
        <f t="shared" si="51"/>
        <v>0.5034722222189885</v>
      </c>
      <c r="F107" s="20">
        <f t="shared" si="51"/>
        <v>0.5034722222189885</v>
      </c>
      <c r="G107" s="26">
        <f t="shared" si="51"/>
        <v>0.5034722222189885</v>
      </c>
      <c r="H107" s="27">
        <f t="shared" si="51"/>
        <v>0.5034722222189885</v>
      </c>
      <c r="I107" s="20">
        <f t="shared" si="51"/>
        <v>0.5034722222189885</v>
      </c>
      <c r="J107" s="26">
        <f t="shared" si="51"/>
        <v>0.5034722222189885</v>
      </c>
      <c r="K107" s="27">
        <f t="shared" si="51"/>
        <v>0.5034722222189885</v>
      </c>
      <c r="L107" s="20">
        <f t="shared" si="51"/>
        <v>0.5034722222189885</v>
      </c>
      <c r="M107" s="26">
        <f t="shared" si="51"/>
        <v>0.5034722222189885</v>
      </c>
      <c r="N107" s="27">
        <f t="shared" si="51"/>
        <v>0.5034722222189885</v>
      </c>
      <c r="O107" s="20">
        <f t="shared" si="51"/>
        <v>0.5034722222189885</v>
      </c>
      <c r="P107" s="24">
        <f t="shared" si="51"/>
        <v>0.5034722222189885</v>
      </c>
      <c r="Q107" s="23">
        <f>Q106</f>
        <v>40022.895833333336</v>
      </c>
      <c r="R107" s="15"/>
      <c r="S107" s="8">
        <f>Z107</f>
        <v>0.10069444444444443</v>
      </c>
      <c r="T107" s="22">
        <f>T106</f>
        <v>40023.399305555555</v>
      </c>
      <c r="U107" s="43" t="str">
        <f>CONCATENATE(ROUND(T106-39965,1),"  ")</f>
        <v>58.4  </v>
      </c>
      <c r="V107" s="19" t="str">
        <f>CONCATENATE(ROUND(T106-39965,1),"  ")</f>
        <v>58.4  </v>
      </c>
      <c r="Z107" s="46">
        <v>0.10069444444444443</v>
      </c>
    </row>
    <row r="108" spans="2:25" ht="12.75">
      <c r="B108" s="30" t="str">
        <f>'Trip Timeline'!X108</f>
        <v>Oklahoma City, Okla.</v>
      </c>
      <c r="C108" s="28"/>
      <c r="D108" s="28"/>
      <c r="E108" s="28"/>
      <c r="F108" s="28"/>
      <c r="G108" s="28"/>
      <c r="H108" s="28"/>
      <c r="I108" s="28"/>
      <c r="J108" s="28"/>
      <c r="K108" s="28"/>
      <c r="L108" s="28"/>
      <c r="M108" s="28"/>
      <c r="N108" s="28"/>
      <c r="O108" s="28"/>
      <c r="P108" s="29"/>
      <c r="Q108" s="14">
        <f>Y108</f>
        <v>40023.5</v>
      </c>
      <c r="R108" s="16">
        <f>Q108-INT(Q108)</f>
        <v>0.5</v>
      </c>
      <c r="S108" s="7">
        <f>T108-Q108</f>
        <v>0.16666666666424135</v>
      </c>
      <c r="T108" s="14">
        <f>Q110-S109</f>
        <v>40023.666666666664</v>
      </c>
      <c r="U108" s="17">
        <f>(T108-INT(T108))</f>
        <v>0.6666666666642413</v>
      </c>
      <c r="V108" s="44">
        <f>T108-INT(T108)</f>
        <v>0.6666666666642413</v>
      </c>
      <c r="X108" s="48" t="s">
        <v>96</v>
      </c>
      <c r="Y108" s="49">
        <v>40023.5</v>
      </c>
    </row>
    <row r="109" spans="2:26" ht="9" customHeight="1">
      <c r="B109" s="25">
        <f aca="true" t="shared" si="52" ref="B109:P109">$S108</f>
        <v>0.16666666666424135</v>
      </c>
      <c r="C109" s="20">
        <f t="shared" si="52"/>
        <v>0.16666666666424135</v>
      </c>
      <c r="D109" s="26">
        <f t="shared" si="52"/>
        <v>0.16666666666424135</v>
      </c>
      <c r="E109" s="27">
        <f t="shared" si="52"/>
        <v>0.16666666666424135</v>
      </c>
      <c r="F109" s="20">
        <f t="shared" si="52"/>
        <v>0.16666666666424135</v>
      </c>
      <c r="G109" s="26">
        <f t="shared" si="52"/>
        <v>0.16666666666424135</v>
      </c>
      <c r="H109" s="27">
        <f t="shared" si="52"/>
        <v>0.16666666666424135</v>
      </c>
      <c r="I109" s="20">
        <f t="shared" si="52"/>
        <v>0.16666666666424135</v>
      </c>
      <c r="J109" s="26">
        <f t="shared" si="52"/>
        <v>0.16666666666424135</v>
      </c>
      <c r="K109" s="27">
        <f t="shared" si="52"/>
        <v>0.16666666666424135</v>
      </c>
      <c r="L109" s="20">
        <f t="shared" si="52"/>
        <v>0.16666666666424135</v>
      </c>
      <c r="M109" s="26">
        <f t="shared" si="52"/>
        <v>0.16666666666424135</v>
      </c>
      <c r="N109" s="27">
        <f t="shared" si="52"/>
        <v>0.16666666666424135</v>
      </c>
      <c r="O109" s="20">
        <f t="shared" si="52"/>
        <v>0.16666666666424135</v>
      </c>
      <c r="P109" s="24">
        <f t="shared" si="52"/>
        <v>0.16666666666424135</v>
      </c>
      <c r="Q109" s="23">
        <f>Q108</f>
        <v>40023.5</v>
      </c>
      <c r="R109" s="15"/>
      <c r="S109" s="8">
        <f>Z109</f>
        <v>0.14583333333333334</v>
      </c>
      <c r="T109" s="22">
        <f>T108</f>
        <v>40023.666666666664</v>
      </c>
      <c r="U109" s="43" t="str">
        <f>CONCATENATE(ROUND(T108-39965,1),"  ")</f>
        <v>58.7  </v>
      </c>
      <c r="V109" s="19" t="str">
        <f>CONCATENATE(ROUND(T108-39965,1),"  ")</f>
        <v>58.7  </v>
      </c>
      <c r="Z109" s="46">
        <v>0.14583333333333334</v>
      </c>
    </row>
    <row r="110" spans="2:25" ht="12.75">
      <c r="B110" s="30" t="str">
        <f>'Trip Timeline'!X110</f>
        <v>Dallas, Texas </v>
      </c>
      <c r="C110" s="28"/>
      <c r="D110" s="28"/>
      <c r="E110" s="28"/>
      <c r="F110" s="28"/>
      <c r="G110" s="28"/>
      <c r="H110" s="28"/>
      <c r="I110" s="28"/>
      <c r="J110" s="28"/>
      <c r="K110" s="28"/>
      <c r="L110" s="28"/>
      <c r="M110" s="28"/>
      <c r="N110" s="28"/>
      <c r="O110" s="28"/>
      <c r="P110" s="29"/>
      <c r="Q110" s="14">
        <f>Y110</f>
        <v>40023.8125</v>
      </c>
      <c r="R110" s="16">
        <f>Q110-INT(Q110)</f>
        <v>0.8125</v>
      </c>
      <c r="S110" s="7">
        <f>T110-Q110</f>
        <v>2.688194444446708</v>
      </c>
      <c r="T110" s="14">
        <f>Q112-S111</f>
        <v>40026.50069444445</v>
      </c>
      <c r="U110" s="17">
        <f>(T110-INT(T110))</f>
        <v>0.5006944444467081</v>
      </c>
      <c r="V110" s="44">
        <f>T110-INT(T110)</f>
        <v>0.5006944444467081</v>
      </c>
      <c r="X110" s="48" t="s">
        <v>54</v>
      </c>
      <c r="Y110" s="49">
        <v>40023.8125</v>
      </c>
    </row>
    <row r="111" spans="2:26" ht="9" customHeight="1">
      <c r="B111" s="25">
        <f aca="true" t="shared" si="53" ref="B111:P111">$S110</f>
        <v>2.688194444446708</v>
      </c>
      <c r="C111" s="20">
        <f t="shared" si="53"/>
        <v>2.688194444446708</v>
      </c>
      <c r="D111" s="26">
        <f t="shared" si="53"/>
        <v>2.688194444446708</v>
      </c>
      <c r="E111" s="27">
        <f t="shared" si="53"/>
        <v>2.688194444446708</v>
      </c>
      <c r="F111" s="20">
        <f t="shared" si="53"/>
        <v>2.688194444446708</v>
      </c>
      <c r="G111" s="26">
        <f t="shared" si="53"/>
        <v>2.688194444446708</v>
      </c>
      <c r="H111" s="27">
        <f t="shared" si="53"/>
        <v>2.688194444446708</v>
      </c>
      <c r="I111" s="20">
        <f t="shared" si="53"/>
        <v>2.688194444446708</v>
      </c>
      <c r="J111" s="26">
        <f t="shared" si="53"/>
        <v>2.688194444446708</v>
      </c>
      <c r="K111" s="27">
        <f t="shared" si="53"/>
        <v>2.688194444446708</v>
      </c>
      <c r="L111" s="20">
        <f t="shared" si="53"/>
        <v>2.688194444446708</v>
      </c>
      <c r="M111" s="26">
        <f t="shared" si="53"/>
        <v>2.688194444446708</v>
      </c>
      <c r="N111" s="27">
        <f t="shared" si="53"/>
        <v>2.688194444446708</v>
      </c>
      <c r="O111" s="20">
        <f t="shared" si="53"/>
        <v>2.688194444446708</v>
      </c>
      <c r="P111" s="24">
        <f t="shared" si="53"/>
        <v>2.688194444446708</v>
      </c>
      <c r="Q111" s="23">
        <f>Q110</f>
        <v>40023.8125</v>
      </c>
      <c r="R111" s="15"/>
      <c r="S111" s="8">
        <f>Z111</f>
        <v>0.14513888888888887</v>
      </c>
      <c r="T111" s="22">
        <f>T110</f>
        <v>40026.50069444445</v>
      </c>
      <c r="U111" s="43" t="str">
        <f>CONCATENATE(ROUND(T110-39965,1),"  ")</f>
        <v>61.5  </v>
      </c>
      <c r="V111" s="19" t="str">
        <f>CONCATENATE(ROUND(T110-39965,1),"  ")</f>
        <v>61.5  </v>
      </c>
      <c r="Z111" s="46">
        <v>0.14513888888888887</v>
      </c>
    </row>
    <row r="112" spans="2:25" ht="12.75">
      <c r="B112" s="30" t="str">
        <f>'Trip Timeline'!X112</f>
        <v>Houston, Texas </v>
      </c>
      <c r="C112" s="28"/>
      <c r="D112" s="28"/>
      <c r="E112" s="28"/>
      <c r="F112" s="28"/>
      <c r="G112" s="28"/>
      <c r="H112" s="28"/>
      <c r="I112" s="28"/>
      <c r="J112" s="28"/>
      <c r="K112" s="28"/>
      <c r="L112" s="28"/>
      <c r="M112" s="28"/>
      <c r="N112" s="28"/>
      <c r="O112" s="28"/>
      <c r="P112" s="29"/>
      <c r="Q112" s="14">
        <f>Y112</f>
        <v>40026.645833333336</v>
      </c>
      <c r="R112" s="16">
        <f>Q112-INT(Q112)</f>
        <v>0.6458333333357587</v>
      </c>
      <c r="S112" s="7">
        <f>T112-Q112</f>
        <v>1.7326388888832298</v>
      </c>
      <c r="T112" s="14">
        <f>Q114-S113</f>
        <v>40028.37847222222</v>
      </c>
      <c r="U112" s="17">
        <f>(T112-INT(T112))</f>
        <v>0.37847222221898846</v>
      </c>
      <c r="V112" s="44">
        <f>T112-INT(T112)</f>
        <v>0.37847222221898846</v>
      </c>
      <c r="X112" s="48" t="s">
        <v>55</v>
      </c>
      <c r="Y112" s="49">
        <v>40026.645833333336</v>
      </c>
    </row>
    <row r="113" spans="2:26" ht="9" customHeight="1">
      <c r="B113" s="25">
        <f aca="true" t="shared" si="54" ref="B113:P113">$S112</f>
        <v>1.7326388888832298</v>
      </c>
      <c r="C113" s="20">
        <f t="shared" si="54"/>
        <v>1.7326388888832298</v>
      </c>
      <c r="D113" s="26">
        <f t="shared" si="54"/>
        <v>1.7326388888832298</v>
      </c>
      <c r="E113" s="27">
        <f t="shared" si="54"/>
        <v>1.7326388888832298</v>
      </c>
      <c r="F113" s="20">
        <f t="shared" si="54"/>
        <v>1.7326388888832298</v>
      </c>
      <c r="G113" s="26">
        <f t="shared" si="54"/>
        <v>1.7326388888832298</v>
      </c>
      <c r="H113" s="27">
        <f t="shared" si="54"/>
        <v>1.7326388888832298</v>
      </c>
      <c r="I113" s="20">
        <f t="shared" si="54"/>
        <v>1.7326388888832298</v>
      </c>
      <c r="J113" s="26">
        <f t="shared" si="54"/>
        <v>1.7326388888832298</v>
      </c>
      <c r="K113" s="27">
        <f t="shared" si="54"/>
        <v>1.7326388888832298</v>
      </c>
      <c r="L113" s="20">
        <f t="shared" si="54"/>
        <v>1.7326388888832298</v>
      </c>
      <c r="M113" s="26">
        <f t="shared" si="54"/>
        <v>1.7326388888832298</v>
      </c>
      <c r="N113" s="27">
        <f t="shared" si="54"/>
        <v>1.7326388888832298</v>
      </c>
      <c r="O113" s="20">
        <f t="shared" si="54"/>
        <v>1.7326388888832298</v>
      </c>
      <c r="P113" s="24">
        <f t="shared" si="54"/>
        <v>1.7326388888832298</v>
      </c>
      <c r="Q113" s="23">
        <f>Q112</f>
        <v>40026.645833333336</v>
      </c>
      <c r="R113" s="15"/>
      <c r="S113" s="8">
        <f>Z113</f>
        <v>0.12152777777777773</v>
      </c>
      <c r="T113" s="22">
        <f>T112</f>
        <v>40028.37847222222</v>
      </c>
      <c r="U113" s="43" t="str">
        <f>CONCATENATE(ROUND(T112-39965,1),"  ")</f>
        <v>63.4  </v>
      </c>
      <c r="V113" s="19" t="str">
        <f>CONCATENATE(ROUND(T112-39965,1),"  ")</f>
        <v>63.4  </v>
      </c>
      <c r="Z113" s="46">
        <v>0.12152777777777773</v>
      </c>
    </row>
    <row r="114" spans="2:25" ht="12.75">
      <c r="B114" s="30" t="str">
        <f>'Trip Timeline'!X114</f>
        <v>San Antonio, Texas </v>
      </c>
      <c r="C114" s="28"/>
      <c r="D114" s="28"/>
      <c r="E114" s="28"/>
      <c r="F114" s="28"/>
      <c r="G114" s="28"/>
      <c r="H114" s="28"/>
      <c r="I114" s="28"/>
      <c r="J114" s="28"/>
      <c r="K114" s="28"/>
      <c r="L114" s="28"/>
      <c r="M114" s="28"/>
      <c r="N114" s="28"/>
      <c r="O114" s="28"/>
      <c r="P114" s="29"/>
      <c r="Q114" s="14">
        <f>Y114</f>
        <v>40028.5</v>
      </c>
      <c r="R114" s="16">
        <f>Q114-INT(Q114)</f>
        <v>0.5</v>
      </c>
      <c r="S114" s="7">
        <f>T114-Q114</f>
        <v>0.9486111111109494</v>
      </c>
      <c r="T114" s="14">
        <f>Q116-S115</f>
        <v>40029.44861111111</v>
      </c>
      <c r="U114" s="17">
        <f>(T114-INT(T114))</f>
        <v>0.4486111111109494</v>
      </c>
      <c r="V114" s="44">
        <f>T114-INT(T114)</f>
        <v>0.4486111111109494</v>
      </c>
      <c r="X114" s="48" t="s">
        <v>56</v>
      </c>
      <c r="Y114" s="49">
        <v>40028.5</v>
      </c>
    </row>
    <row r="115" spans="2:26" ht="9" customHeight="1">
      <c r="B115" s="25">
        <f aca="true" t="shared" si="55" ref="B115:P115">$S114</f>
        <v>0.9486111111109494</v>
      </c>
      <c r="C115" s="20">
        <f t="shared" si="55"/>
        <v>0.9486111111109494</v>
      </c>
      <c r="D115" s="26">
        <f t="shared" si="55"/>
        <v>0.9486111111109494</v>
      </c>
      <c r="E115" s="27">
        <f t="shared" si="55"/>
        <v>0.9486111111109494</v>
      </c>
      <c r="F115" s="20">
        <f t="shared" si="55"/>
        <v>0.9486111111109494</v>
      </c>
      <c r="G115" s="26">
        <f t="shared" si="55"/>
        <v>0.9486111111109494</v>
      </c>
      <c r="H115" s="27">
        <f t="shared" si="55"/>
        <v>0.9486111111109494</v>
      </c>
      <c r="I115" s="20">
        <f t="shared" si="55"/>
        <v>0.9486111111109494</v>
      </c>
      <c r="J115" s="26">
        <f t="shared" si="55"/>
        <v>0.9486111111109494</v>
      </c>
      <c r="K115" s="27">
        <f t="shared" si="55"/>
        <v>0.9486111111109494</v>
      </c>
      <c r="L115" s="20">
        <f t="shared" si="55"/>
        <v>0.9486111111109494</v>
      </c>
      <c r="M115" s="26">
        <f t="shared" si="55"/>
        <v>0.9486111111109494</v>
      </c>
      <c r="N115" s="27">
        <f t="shared" si="55"/>
        <v>0.9486111111109494</v>
      </c>
      <c r="O115" s="20">
        <f t="shared" si="55"/>
        <v>0.9486111111109494</v>
      </c>
      <c r="P115" s="24">
        <f t="shared" si="55"/>
        <v>0.9486111111109494</v>
      </c>
      <c r="Q115" s="23">
        <f>Q114</f>
        <v>40028.5</v>
      </c>
      <c r="R115" s="15"/>
      <c r="S115" s="8">
        <f>Z115</f>
        <v>0.05138888888888889</v>
      </c>
      <c r="T115" s="22">
        <f>T114</f>
        <v>40029.44861111111</v>
      </c>
      <c r="U115" s="43" t="str">
        <f>CONCATENATE(ROUND(T114-39965,1),"  ")</f>
        <v>64.4  </v>
      </c>
      <c r="V115" s="19" t="str">
        <f>CONCATENATE(ROUND(T114-39965,1),"  ")</f>
        <v>64.4  </v>
      </c>
      <c r="Z115" s="46">
        <v>0.05138888888888889</v>
      </c>
    </row>
    <row r="116" spans="2:25" ht="12.75">
      <c r="B116" s="30" t="str">
        <f>'Trip Timeline'!X116</f>
        <v>Austin, Texas </v>
      </c>
      <c r="C116" s="28"/>
      <c r="D116" s="28"/>
      <c r="E116" s="28"/>
      <c r="F116" s="28"/>
      <c r="G116" s="28"/>
      <c r="H116" s="28"/>
      <c r="I116" s="28"/>
      <c r="J116" s="28"/>
      <c r="K116" s="28"/>
      <c r="L116" s="28"/>
      <c r="M116" s="28"/>
      <c r="N116" s="28"/>
      <c r="O116" s="28"/>
      <c r="P116" s="29"/>
      <c r="Q116" s="14">
        <f>Y116</f>
        <v>40029.5</v>
      </c>
      <c r="R116" s="16">
        <f>Q116-INT(Q116)</f>
        <v>0.5</v>
      </c>
      <c r="S116" s="7">
        <f>T116-Q116</f>
        <v>0.8722222222277196</v>
      </c>
      <c r="T116" s="14">
        <f>Q118-S117</f>
        <v>40030.37222222223</v>
      </c>
      <c r="U116" s="17">
        <f>(T116-INT(T116))</f>
        <v>0.3722222222277196</v>
      </c>
      <c r="V116" s="44">
        <f>T116-INT(T116)</f>
        <v>0.3722222222277196</v>
      </c>
      <c r="X116" s="48" t="s">
        <v>57</v>
      </c>
      <c r="Y116" s="49">
        <v>40029.5</v>
      </c>
    </row>
    <row r="117" spans="2:26" ht="9" customHeight="1">
      <c r="B117" s="25">
        <f aca="true" t="shared" si="56" ref="B117:P117">$S116</f>
        <v>0.8722222222277196</v>
      </c>
      <c r="C117" s="20">
        <f t="shared" si="56"/>
        <v>0.8722222222277196</v>
      </c>
      <c r="D117" s="26">
        <f t="shared" si="56"/>
        <v>0.8722222222277196</v>
      </c>
      <c r="E117" s="27">
        <f t="shared" si="56"/>
        <v>0.8722222222277196</v>
      </c>
      <c r="F117" s="20">
        <f t="shared" si="56"/>
        <v>0.8722222222277196</v>
      </c>
      <c r="G117" s="26">
        <f t="shared" si="56"/>
        <v>0.8722222222277196</v>
      </c>
      <c r="H117" s="27">
        <f t="shared" si="56"/>
        <v>0.8722222222277196</v>
      </c>
      <c r="I117" s="20">
        <f t="shared" si="56"/>
        <v>0.8722222222277196</v>
      </c>
      <c r="J117" s="26">
        <f t="shared" si="56"/>
        <v>0.8722222222277196</v>
      </c>
      <c r="K117" s="27">
        <f t="shared" si="56"/>
        <v>0.8722222222277196</v>
      </c>
      <c r="L117" s="20">
        <f t="shared" si="56"/>
        <v>0.8722222222277196</v>
      </c>
      <c r="M117" s="26">
        <f t="shared" si="56"/>
        <v>0.8722222222277196</v>
      </c>
      <c r="N117" s="27">
        <f t="shared" si="56"/>
        <v>0.8722222222277196</v>
      </c>
      <c r="O117" s="20">
        <f t="shared" si="56"/>
        <v>0.8722222222277196</v>
      </c>
      <c r="P117" s="24">
        <f t="shared" si="56"/>
        <v>0.8722222222277196</v>
      </c>
      <c r="Q117" s="23">
        <f>Q116</f>
        <v>40029.5</v>
      </c>
      <c r="R117" s="15"/>
      <c r="S117" s="8">
        <f>Z117</f>
        <v>0.14861111111111114</v>
      </c>
      <c r="T117" s="22">
        <f>T116</f>
        <v>40030.37222222223</v>
      </c>
      <c r="U117" s="43" t="str">
        <f>CONCATENATE(ROUND(T116-39965,1),"  ")</f>
        <v>65.4  </v>
      </c>
      <c r="V117" s="19" t="str">
        <f>CONCATENATE(ROUND(T116-39965,1),"  ")</f>
        <v>65.4  </v>
      </c>
      <c r="Z117" s="46">
        <v>0.14861111111111114</v>
      </c>
    </row>
    <row r="118" spans="2:25" ht="12.75">
      <c r="B118" s="30" t="str">
        <f>'Trip Timeline'!X118</f>
        <v>Abilene, Texas </v>
      </c>
      <c r="C118" s="28"/>
      <c r="D118" s="28"/>
      <c r="E118" s="28"/>
      <c r="F118" s="28"/>
      <c r="G118" s="28"/>
      <c r="H118" s="28"/>
      <c r="I118" s="28"/>
      <c r="J118" s="28"/>
      <c r="K118" s="28"/>
      <c r="L118" s="28"/>
      <c r="M118" s="28"/>
      <c r="N118" s="28"/>
      <c r="O118" s="28"/>
      <c r="P118" s="29"/>
      <c r="Q118" s="14">
        <f>Y118</f>
        <v>40030.520833333336</v>
      </c>
      <c r="R118" s="16">
        <f>Q118-INT(Q118)</f>
        <v>0.5208333333357587</v>
      </c>
      <c r="S118" s="7">
        <f>T118-Q118</f>
        <v>0.06736111110512866</v>
      </c>
      <c r="T118" s="14">
        <f>Q120-S119</f>
        <v>40030.58819444444</v>
      </c>
      <c r="U118" s="17">
        <f>(T118-INT(T118))</f>
        <v>0.5881944444408873</v>
      </c>
      <c r="V118" s="44">
        <f>T118-INT(T118)</f>
        <v>0.5881944444408873</v>
      </c>
      <c r="X118" s="48" t="s">
        <v>58</v>
      </c>
      <c r="Y118" s="49">
        <v>40030.520833333336</v>
      </c>
    </row>
    <row r="119" spans="2:26" ht="9" customHeight="1">
      <c r="B119" s="25">
        <f aca="true" t="shared" si="57" ref="B119:P119">$S118</f>
        <v>0.06736111110512866</v>
      </c>
      <c r="C119" s="20">
        <f t="shared" si="57"/>
        <v>0.06736111110512866</v>
      </c>
      <c r="D119" s="26">
        <f t="shared" si="57"/>
        <v>0.06736111110512866</v>
      </c>
      <c r="E119" s="27">
        <f t="shared" si="57"/>
        <v>0.06736111110512866</v>
      </c>
      <c r="F119" s="20">
        <f t="shared" si="57"/>
        <v>0.06736111110512866</v>
      </c>
      <c r="G119" s="26">
        <f t="shared" si="57"/>
        <v>0.06736111110512866</v>
      </c>
      <c r="H119" s="27">
        <f t="shared" si="57"/>
        <v>0.06736111110512866</v>
      </c>
      <c r="I119" s="20">
        <f t="shared" si="57"/>
        <v>0.06736111110512866</v>
      </c>
      <c r="J119" s="26">
        <f t="shared" si="57"/>
        <v>0.06736111110512866</v>
      </c>
      <c r="K119" s="27">
        <f t="shared" si="57"/>
        <v>0.06736111110512866</v>
      </c>
      <c r="L119" s="20">
        <f t="shared" si="57"/>
        <v>0.06736111110512866</v>
      </c>
      <c r="M119" s="26">
        <f t="shared" si="57"/>
        <v>0.06736111110512866</v>
      </c>
      <c r="N119" s="27">
        <f t="shared" si="57"/>
        <v>0.06736111110512866</v>
      </c>
      <c r="O119" s="20">
        <f t="shared" si="57"/>
        <v>0.06736111110512866</v>
      </c>
      <c r="P119" s="24">
        <f t="shared" si="57"/>
        <v>0.06736111110512866</v>
      </c>
      <c r="Q119" s="23">
        <f>Q118</f>
        <v>40030.520833333336</v>
      </c>
      <c r="R119" s="15"/>
      <c r="S119" s="8">
        <f>Z119</f>
        <v>0.17222222222222217</v>
      </c>
      <c r="T119" s="22">
        <f>T118</f>
        <v>40030.58819444444</v>
      </c>
      <c r="U119" s="43" t="str">
        <f>CONCATENATE(ROUND(T118-39965,1),"  ")</f>
        <v>65.6  </v>
      </c>
      <c r="V119" s="19" t="str">
        <f>CONCATENATE(ROUND(T118-39965,1),"  ")</f>
        <v>65.6  </v>
      </c>
      <c r="Z119" s="46">
        <v>0.17222222222222217</v>
      </c>
    </row>
    <row r="120" spans="2:25" ht="12.75">
      <c r="B120" s="30" t="str">
        <f>'Trip Timeline'!X120</f>
        <v>Amarillo, Texas </v>
      </c>
      <c r="C120" s="28"/>
      <c r="D120" s="28"/>
      <c r="E120" s="28"/>
      <c r="F120" s="28"/>
      <c r="G120" s="28"/>
      <c r="H120" s="28"/>
      <c r="I120" s="28"/>
      <c r="J120" s="28"/>
      <c r="K120" s="28"/>
      <c r="L120" s="28"/>
      <c r="M120" s="28"/>
      <c r="N120" s="28"/>
      <c r="O120" s="28"/>
      <c r="P120" s="29"/>
      <c r="Q120" s="14">
        <f>Y120</f>
        <v>40030.760416666664</v>
      </c>
      <c r="R120" s="16">
        <f>Q120-INT(Q120)</f>
        <v>0.7604166666642413</v>
      </c>
      <c r="S120" s="7">
        <f>T120-Q120</f>
        <v>0.6604166666656965</v>
      </c>
      <c r="T120" s="14">
        <f>Q122-S121</f>
        <v>40031.42083333333</v>
      </c>
      <c r="U120" s="17">
        <f>(T120-INT(T120))</f>
        <v>0.4208333333299379</v>
      </c>
      <c r="V120" s="44">
        <f>T120-INT(T120)</f>
        <v>0.4208333333299379</v>
      </c>
      <c r="X120" s="48" t="s">
        <v>59</v>
      </c>
      <c r="Y120" s="49">
        <v>40030.760416666664</v>
      </c>
    </row>
    <row r="121" spans="2:26" ht="9" customHeight="1">
      <c r="B121" s="25">
        <f aca="true" t="shared" si="58" ref="B121:P121">$S120</f>
        <v>0.6604166666656965</v>
      </c>
      <c r="C121" s="20">
        <f t="shared" si="58"/>
        <v>0.6604166666656965</v>
      </c>
      <c r="D121" s="26">
        <f t="shared" si="58"/>
        <v>0.6604166666656965</v>
      </c>
      <c r="E121" s="27">
        <f t="shared" si="58"/>
        <v>0.6604166666656965</v>
      </c>
      <c r="F121" s="20">
        <f t="shared" si="58"/>
        <v>0.6604166666656965</v>
      </c>
      <c r="G121" s="26">
        <f t="shared" si="58"/>
        <v>0.6604166666656965</v>
      </c>
      <c r="H121" s="27">
        <f t="shared" si="58"/>
        <v>0.6604166666656965</v>
      </c>
      <c r="I121" s="20">
        <f t="shared" si="58"/>
        <v>0.6604166666656965</v>
      </c>
      <c r="J121" s="26">
        <f t="shared" si="58"/>
        <v>0.6604166666656965</v>
      </c>
      <c r="K121" s="27">
        <f t="shared" si="58"/>
        <v>0.6604166666656965</v>
      </c>
      <c r="L121" s="20">
        <f t="shared" si="58"/>
        <v>0.6604166666656965</v>
      </c>
      <c r="M121" s="26">
        <f t="shared" si="58"/>
        <v>0.6604166666656965</v>
      </c>
      <c r="N121" s="27">
        <f t="shared" si="58"/>
        <v>0.6604166666656965</v>
      </c>
      <c r="O121" s="20">
        <f t="shared" si="58"/>
        <v>0.6604166666656965</v>
      </c>
      <c r="P121" s="24">
        <f t="shared" si="58"/>
        <v>0.6604166666656965</v>
      </c>
      <c r="Q121" s="23">
        <f>Q120</f>
        <v>40030.760416666664</v>
      </c>
      <c r="R121" s="15"/>
      <c r="S121" s="8">
        <f>Z121</f>
        <v>0.23541666666666672</v>
      </c>
      <c r="T121" s="22">
        <f>T120</f>
        <v>40031.42083333333</v>
      </c>
      <c r="U121" s="43" t="str">
        <f>CONCATENATE(ROUND(T120-39965,1),"  ")</f>
        <v>66.4  </v>
      </c>
      <c r="V121" s="19" t="str">
        <f>CONCATENATE(ROUND(T120-39965,1),"  ")</f>
        <v>66.4  </v>
      </c>
      <c r="Z121" s="46">
        <v>0.23541666666666672</v>
      </c>
    </row>
    <row r="122" spans="2:25" ht="12.75">
      <c r="B122" s="30" t="str">
        <f>'Trip Timeline'!X122</f>
        <v>Colorado Springs, Colo. </v>
      </c>
      <c r="C122" s="28"/>
      <c r="D122" s="28"/>
      <c r="E122" s="28"/>
      <c r="F122" s="28"/>
      <c r="G122" s="28"/>
      <c r="H122" s="28"/>
      <c r="I122" s="28"/>
      <c r="J122" s="28"/>
      <c r="K122" s="28"/>
      <c r="L122" s="28"/>
      <c r="M122" s="28"/>
      <c r="N122" s="28"/>
      <c r="O122" s="28"/>
      <c r="P122" s="29"/>
      <c r="Q122" s="14">
        <f>Y122</f>
        <v>40031.65625</v>
      </c>
      <c r="R122" s="16">
        <f>Q122-INT(Q122)</f>
        <v>0.65625</v>
      </c>
      <c r="S122" s="7">
        <f>T122-Q122</f>
        <v>0.8381944444408873</v>
      </c>
      <c r="T122" s="14">
        <f>Q124-S123</f>
        <v>40032.49444444444</v>
      </c>
      <c r="U122" s="17">
        <f>(T122-INT(T122))</f>
        <v>0.4944444444408873</v>
      </c>
      <c r="V122" s="44">
        <f>T122-INT(T122)</f>
        <v>0.4944444444408873</v>
      </c>
      <c r="X122" s="48" t="s">
        <v>60</v>
      </c>
      <c r="Y122" s="49">
        <v>40031.65625</v>
      </c>
    </row>
    <row r="123" spans="2:26" ht="9" customHeight="1">
      <c r="B123" s="25">
        <f aca="true" t="shared" si="59" ref="B123:P123">$S122</f>
        <v>0.8381944444408873</v>
      </c>
      <c r="C123" s="20">
        <f t="shared" si="59"/>
        <v>0.8381944444408873</v>
      </c>
      <c r="D123" s="26">
        <f t="shared" si="59"/>
        <v>0.8381944444408873</v>
      </c>
      <c r="E123" s="27">
        <f t="shared" si="59"/>
        <v>0.8381944444408873</v>
      </c>
      <c r="F123" s="20">
        <f t="shared" si="59"/>
        <v>0.8381944444408873</v>
      </c>
      <c r="G123" s="26">
        <f t="shared" si="59"/>
        <v>0.8381944444408873</v>
      </c>
      <c r="H123" s="27">
        <f t="shared" si="59"/>
        <v>0.8381944444408873</v>
      </c>
      <c r="I123" s="20">
        <f t="shared" si="59"/>
        <v>0.8381944444408873</v>
      </c>
      <c r="J123" s="26">
        <f t="shared" si="59"/>
        <v>0.8381944444408873</v>
      </c>
      <c r="K123" s="27">
        <f t="shared" si="59"/>
        <v>0.8381944444408873</v>
      </c>
      <c r="L123" s="20">
        <f t="shared" si="59"/>
        <v>0.8381944444408873</v>
      </c>
      <c r="M123" s="26">
        <f t="shared" si="59"/>
        <v>0.8381944444408873</v>
      </c>
      <c r="N123" s="27">
        <f t="shared" si="59"/>
        <v>0.8381944444408873</v>
      </c>
      <c r="O123" s="20">
        <f t="shared" si="59"/>
        <v>0.8381944444408873</v>
      </c>
      <c r="P123" s="24">
        <f t="shared" si="59"/>
        <v>0.8381944444408873</v>
      </c>
      <c r="Q123" s="23">
        <f>Q122</f>
        <v>40031.65625</v>
      </c>
      <c r="R123" s="15"/>
      <c r="S123" s="8">
        <f>Z123</f>
        <v>0.04722222222222222</v>
      </c>
      <c r="T123" s="22">
        <f>T122</f>
        <v>40032.49444444444</v>
      </c>
      <c r="U123" s="43" t="str">
        <f>CONCATENATE(ROUND(T122-39965,1),"  ")</f>
        <v>67.5  </v>
      </c>
      <c r="V123" s="19" t="str">
        <f>CONCATENATE(ROUND(T122-39965,1),"  ")</f>
        <v>67.5  </v>
      </c>
      <c r="Z123" s="46">
        <v>0.04722222222222222</v>
      </c>
    </row>
    <row r="124" spans="2:25" ht="12.75">
      <c r="B124" s="30" t="str">
        <f>'Trip Timeline'!X124</f>
        <v>Denver, Colo. </v>
      </c>
      <c r="C124" s="28"/>
      <c r="D124" s="28"/>
      <c r="E124" s="28"/>
      <c r="F124" s="28"/>
      <c r="G124" s="28"/>
      <c r="H124" s="28"/>
      <c r="I124" s="28"/>
      <c r="J124" s="28"/>
      <c r="K124" s="28"/>
      <c r="L124" s="28"/>
      <c r="M124" s="28"/>
      <c r="N124" s="28"/>
      <c r="O124" s="28"/>
      <c r="P124" s="29"/>
      <c r="Q124" s="14">
        <f>Y124</f>
        <v>40032.541666666664</v>
      </c>
      <c r="R124" s="16">
        <f>Q124-INT(Q124)</f>
        <v>0.5416666666642413</v>
      </c>
      <c r="S124" s="7">
        <f>T124-Q124</f>
        <v>1.8534722222248092</v>
      </c>
      <c r="T124" s="14">
        <f>Q126-S125</f>
        <v>40034.39513888889</v>
      </c>
      <c r="U124" s="17">
        <f>(T124-INT(T124))</f>
        <v>0.3951388888890506</v>
      </c>
      <c r="V124" s="44">
        <f>T124-INT(T124)</f>
        <v>0.3951388888890506</v>
      </c>
      <c r="X124" s="48" t="s">
        <v>61</v>
      </c>
      <c r="Y124" s="49">
        <v>40032.541666666664</v>
      </c>
    </row>
    <row r="125" spans="2:26" ht="9" customHeight="1">
      <c r="B125" s="25">
        <f aca="true" t="shared" si="60" ref="B125:P125">$S124</f>
        <v>1.8534722222248092</v>
      </c>
      <c r="C125" s="20">
        <f t="shared" si="60"/>
        <v>1.8534722222248092</v>
      </c>
      <c r="D125" s="26">
        <f t="shared" si="60"/>
        <v>1.8534722222248092</v>
      </c>
      <c r="E125" s="27">
        <f t="shared" si="60"/>
        <v>1.8534722222248092</v>
      </c>
      <c r="F125" s="20">
        <f t="shared" si="60"/>
        <v>1.8534722222248092</v>
      </c>
      <c r="G125" s="26">
        <f t="shared" si="60"/>
        <v>1.8534722222248092</v>
      </c>
      <c r="H125" s="27">
        <f t="shared" si="60"/>
        <v>1.8534722222248092</v>
      </c>
      <c r="I125" s="20">
        <f t="shared" si="60"/>
        <v>1.8534722222248092</v>
      </c>
      <c r="J125" s="26">
        <f t="shared" si="60"/>
        <v>1.8534722222248092</v>
      </c>
      <c r="K125" s="27">
        <f t="shared" si="60"/>
        <v>1.8534722222248092</v>
      </c>
      <c r="L125" s="20">
        <f t="shared" si="60"/>
        <v>1.8534722222248092</v>
      </c>
      <c r="M125" s="26">
        <f t="shared" si="60"/>
        <v>1.8534722222248092</v>
      </c>
      <c r="N125" s="27">
        <f t="shared" si="60"/>
        <v>1.8534722222248092</v>
      </c>
      <c r="O125" s="20">
        <f t="shared" si="60"/>
        <v>1.8534722222248092</v>
      </c>
      <c r="P125" s="24">
        <f t="shared" si="60"/>
        <v>1.8534722222248092</v>
      </c>
      <c r="Q125" s="23">
        <f>Q124</f>
        <v>40032.541666666664</v>
      </c>
      <c r="R125" s="15"/>
      <c r="S125" s="8">
        <f>Z125</f>
        <v>0.021527777777777757</v>
      </c>
      <c r="T125" s="22">
        <f>T124</f>
        <v>40034.39513888889</v>
      </c>
      <c r="U125" s="43" t="str">
        <f>CONCATENATE(ROUND(T124-39965,1),"  ")</f>
        <v>69.4  </v>
      </c>
      <c r="V125" s="19" t="str">
        <f>CONCATENATE(ROUND(T124-39965,1),"  ")</f>
        <v>69.4  </v>
      </c>
      <c r="Z125" s="46">
        <v>0.021527777777777757</v>
      </c>
    </row>
    <row r="126" spans="2:25" ht="12.75">
      <c r="B126" s="30" t="str">
        <f>'Trip Timeline'!X126</f>
        <v>Boulder, Colo. </v>
      </c>
      <c r="C126" s="28"/>
      <c r="D126" s="28"/>
      <c r="E126" s="28"/>
      <c r="F126" s="28"/>
      <c r="G126" s="28"/>
      <c r="H126" s="28"/>
      <c r="I126" s="28"/>
      <c r="J126" s="28"/>
      <c r="K126" s="28"/>
      <c r="L126" s="28"/>
      <c r="M126" s="28"/>
      <c r="N126" s="28"/>
      <c r="O126" s="28"/>
      <c r="P126" s="29"/>
      <c r="Q126" s="14">
        <f>Y126</f>
        <v>40034.416666666664</v>
      </c>
      <c r="R126" s="16">
        <f>Q126-INT(Q126)</f>
        <v>0.41666666666424135</v>
      </c>
      <c r="S126" s="7">
        <f>T126-Q126</f>
        <v>1.0020833333328483</v>
      </c>
      <c r="T126" s="14">
        <f>Q128-S127</f>
        <v>40035.41875</v>
      </c>
      <c r="U126" s="17">
        <f>(T126-INT(T126))</f>
        <v>0.4187499999970896</v>
      </c>
      <c r="V126" s="44">
        <f>T126-INT(T126)</f>
        <v>0.4187499999970896</v>
      </c>
      <c r="X126" s="48" t="s">
        <v>62</v>
      </c>
      <c r="Y126" s="49">
        <v>40034.416666666664</v>
      </c>
    </row>
    <row r="127" spans="2:26" ht="9" customHeight="1">
      <c r="B127" s="25">
        <f aca="true" t="shared" si="61" ref="B127:P127">$S126</f>
        <v>1.0020833333328483</v>
      </c>
      <c r="C127" s="20">
        <f t="shared" si="61"/>
        <v>1.0020833333328483</v>
      </c>
      <c r="D127" s="26">
        <f t="shared" si="61"/>
        <v>1.0020833333328483</v>
      </c>
      <c r="E127" s="27">
        <f t="shared" si="61"/>
        <v>1.0020833333328483</v>
      </c>
      <c r="F127" s="20">
        <f t="shared" si="61"/>
        <v>1.0020833333328483</v>
      </c>
      <c r="G127" s="26">
        <f t="shared" si="61"/>
        <v>1.0020833333328483</v>
      </c>
      <c r="H127" s="27">
        <f t="shared" si="61"/>
        <v>1.0020833333328483</v>
      </c>
      <c r="I127" s="20">
        <f t="shared" si="61"/>
        <v>1.0020833333328483</v>
      </c>
      <c r="J127" s="26">
        <f t="shared" si="61"/>
        <v>1.0020833333328483</v>
      </c>
      <c r="K127" s="27">
        <f t="shared" si="61"/>
        <v>1.0020833333328483</v>
      </c>
      <c r="L127" s="20">
        <f t="shared" si="61"/>
        <v>1.0020833333328483</v>
      </c>
      <c r="M127" s="26">
        <f t="shared" si="61"/>
        <v>1.0020833333328483</v>
      </c>
      <c r="N127" s="27">
        <f t="shared" si="61"/>
        <v>1.0020833333328483</v>
      </c>
      <c r="O127" s="20">
        <f t="shared" si="61"/>
        <v>1.0020833333328483</v>
      </c>
      <c r="P127" s="24">
        <f t="shared" si="61"/>
        <v>1.0020833333328483</v>
      </c>
      <c r="Q127" s="23">
        <f>Q126</f>
        <v>40034.416666666664</v>
      </c>
      <c r="R127" s="15"/>
      <c r="S127" s="8">
        <f>Z127</f>
        <v>0.06041666666666662</v>
      </c>
      <c r="T127" s="22">
        <f>T126</f>
        <v>40035.41875</v>
      </c>
      <c r="U127" s="43" t="str">
        <f>CONCATENATE(ROUND(T126-39965,1),"  ")</f>
        <v>70.4  </v>
      </c>
      <c r="V127" s="19" t="str">
        <f>CONCATENATE(ROUND(T126-39965,1),"  ")</f>
        <v>70.4  </v>
      </c>
      <c r="Z127" s="46">
        <v>0.06041666666666662</v>
      </c>
    </row>
    <row r="128" spans="2:25" ht="12.75">
      <c r="B128" s="30" t="str">
        <f>'Trip Timeline'!X128</f>
        <v>Cheyenne, Wyo. </v>
      </c>
      <c r="C128" s="28"/>
      <c r="D128" s="28"/>
      <c r="E128" s="28"/>
      <c r="F128" s="28"/>
      <c r="G128" s="28"/>
      <c r="H128" s="28"/>
      <c r="I128" s="28"/>
      <c r="J128" s="28"/>
      <c r="K128" s="28"/>
      <c r="L128" s="28"/>
      <c r="M128" s="28"/>
      <c r="N128" s="28"/>
      <c r="O128" s="28"/>
      <c r="P128" s="29"/>
      <c r="Q128" s="14">
        <f>Y128</f>
        <v>40035.479166666664</v>
      </c>
      <c r="R128" s="16">
        <f>Q128-INT(Q128)</f>
        <v>0.47916666666424135</v>
      </c>
      <c r="S128" s="7">
        <f>T128-Q128</f>
        <v>1.0263888888948713</v>
      </c>
      <c r="T128" s="14">
        <f>Q130-S129</f>
        <v>40036.50555555556</v>
      </c>
      <c r="U128" s="17">
        <f>(T128-INT(T128))</f>
        <v>0.5055555555591127</v>
      </c>
      <c r="V128" s="44">
        <f>T128-INT(T128)</f>
        <v>0.5055555555591127</v>
      </c>
      <c r="X128" s="48" t="s">
        <v>63</v>
      </c>
      <c r="Y128" s="49">
        <v>40035.479166666664</v>
      </c>
    </row>
    <row r="129" spans="2:26" ht="9" customHeight="1">
      <c r="B129" s="25">
        <f aca="true" t="shared" si="62" ref="B129:P129">$S128</f>
        <v>1.0263888888948713</v>
      </c>
      <c r="C129" s="20">
        <f t="shared" si="62"/>
        <v>1.0263888888948713</v>
      </c>
      <c r="D129" s="26">
        <f t="shared" si="62"/>
        <v>1.0263888888948713</v>
      </c>
      <c r="E129" s="27">
        <f t="shared" si="62"/>
        <v>1.0263888888948713</v>
      </c>
      <c r="F129" s="20">
        <f t="shared" si="62"/>
        <v>1.0263888888948713</v>
      </c>
      <c r="G129" s="26">
        <f t="shared" si="62"/>
        <v>1.0263888888948713</v>
      </c>
      <c r="H129" s="27">
        <f t="shared" si="62"/>
        <v>1.0263888888948713</v>
      </c>
      <c r="I129" s="20">
        <f t="shared" si="62"/>
        <v>1.0263888888948713</v>
      </c>
      <c r="J129" s="26">
        <f t="shared" si="62"/>
        <v>1.0263888888948713</v>
      </c>
      <c r="K129" s="27">
        <f t="shared" si="62"/>
        <v>1.0263888888948713</v>
      </c>
      <c r="L129" s="20">
        <f t="shared" si="62"/>
        <v>1.0263888888948713</v>
      </c>
      <c r="M129" s="26">
        <f t="shared" si="62"/>
        <v>1.0263888888948713</v>
      </c>
      <c r="N129" s="27">
        <f t="shared" si="62"/>
        <v>1.0263888888948713</v>
      </c>
      <c r="O129" s="20">
        <f t="shared" si="62"/>
        <v>1.0263888888948713</v>
      </c>
      <c r="P129" s="24">
        <f t="shared" si="62"/>
        <v>1.0263888888948713</v>
      </c>
      <c r="Q129" s="23">
        <f>Q128</f>
        <v>40035.479166666664</v>
      </c>
      <c r="R129" s="15"/>
      <c r="S129" s="8">
        <f>Z129</f>
        <v>0.10902777777777783</v>
      </c>
      <c r="T129" s="22">
        <f>T128</f>
        <v>40036.50555555556</v>
      </c>
      <c r="U129" s="43" t="str">
        <f>CONCATENATE(ROUND(T128-39965,1),"  ")</f>
        <v>71.5  </v>
      </c>
      <c r="V129" s="19" t="str">
        <f>CONCATENATE(ROUND(T128-39965,1),"  ")</f>
        <v>71.5  </v>
      </c>
      <c r="Z129" s="46">
        <v>0.10902777777777783</v>
      </c>
    </row>
    <row r="130" spans="2:25" ht="12.75">
      <c r="B130" s="30" t="str">
        <f>'Trip Timeline'!X130</f>
        <v>Casper, Wyo. </v>
      </c>
      <c r="C130" s="28"/>
      <c r="D130" s="28"/>
      <c r="E130" s="28"/>
      <c r="F130" s="28"/>
      <c r="G130" s="28"/>
      <c r="H130" s="28"/>
      <c r="I130" s="28"/>
      <c r="J130" s="28"/>
      <c r="K130" s="28"/>
      <c r="L130" s="28"/>
      <c r="M130" s="28"/>
      <c r="N130" s="28"/>
      <c r="O130" s="28"/>
      <c r="P130" s="29"/>
      <c r="Q130" s="14">
        <f>Y130</f>
        <v>40036.614583333336</v>
      </c>
      <c r="R130" s="16">
        <f>Q130-INT(Q130)</f>
        <v>0.6145833333357587</v>
      </c>
      <c r="S130" s="7">
        <f>T130-Q130</f>
        <v>0.0951388888861402</v>
      </c>
      <c r="T130" s="14">
        <f>Q132-S131</f>
        <v>40036.70972222222</v>
      </c>
      <c r="U130" s="17">
        <f>(T130-INT(T130))</f>
        <v>0.7097222222218988</v>
      </c>
      <c r="V130" s="44">
        <f>T130-INT(T130)</f>
        <v>0.7097222222218988</v>
      </c>
      <c r="X130" s="48" t="s">
        <v>64</v>
      </c>
      <c r="Y130" s="49">
        <v>40036.614583333336</v>
      </c>
    </row>
    <row r="131" spans="2:26" ht="9" customHeight="1">
      <c r="B131" s="25">
        <f aca="true" t="shared" si="63" ref="B131:P131">$S130</f>
        <v>0.0951388888861402</v>
      </c>
      <c r="C131" s="20">
        <f t="shared" si="63"/>
        <v>0.0951388888861402</v>
      </c>
      <c r="D131" s="26">
        <f t="shared" si="63"/>
        <v>0.0951388888861402</v>
      </c>
      <c r="E131" s="27">
        <f t="shared" si="63"/>
        <v>0.0951388888861402</v>
      </c>
      <c r="F131" s="20">
        <f t="shared" si="63"/>
        <v>0.0951388888861402</v>
      </c>
      <c r="G131" s="26">
        <f t="shared" si="63"/>
        <v>0.0951388888861402</v>
      </c>
      <c r="H131" s="27">
        <f t="shared" si="63"/>
        <v>0.0951388888861402</v>
      </c>
      <c r="I131" s="20">
        <f t="shared" si="63"/>
        <v>0.0951388888861402</v>
      </c>
      <c r="J131" s="26">
        <f t="shared" si="63"/>
        <v>0.0951388888861402</v>
      </c>
      <c r="K131" s="27">
        <f t="shared" si="63"/>
        <v>0.0951388888861402</v>
      </c>
      <c r="L131" s="20">
        <f t="shared" si="63"/>
        <v>0.0951388888861402</v>
      </c>
      <c r="M131" s="26">
        <f t="shared" si="63"/>
        <v>0.0951388888861402</v>
      </c>
      <c r="N131" s="27">
        <f t="shared" si="63"/>
        <v>0.0951388888861402</v>
      </c>
      <c r="O131" s="20">
        <f t="shared" si="63"/>
        <v>0.0951388888861402</v>
      </c>
      <c r="P131" s="24">
        <f t="shared" si="63"/>
        <v>0.0951388888861402</v>
      </c>
      <c r="Q131" s="23">
        <f>Q130</f>
        <v>40036.614583333336</v>
      </c>
      <c r="R131" s="15"/>
      <c r="S131" s="8">
        <f>Z131</f>
        <v>0.1652777777777778</v>
      </c>
      <c r="T131" s="22">
        <f>T130</f>
        <v>40036.70972222222</v>
      </c>
      <c r="U131" s="43" t="str">
        <f>CONCATENATE(ROUND(T130-39965,1),"  ")</f>
        <v>71.7  </v>
      </c>
      <c r="V131" s="19" t="str">
        <f>CONCATENATE(ROUND(T130-39965,1),"  ")</f>
        <v>71.7  </v>
      </c>
      <c r="Z131" s="46">
        <v>0.1652777777777778</v>
      </c>
    </row>
    <row r="132" spans="2:25" ht="12.75">
      <c r="B132" s="30" t="str">
        <f>'Trip Timeline'!X132</f>
        <v>Billings, Mont. </v>
      </c>
      <c r="C132" s="28"/>
      <c r="D132" s="28"/>
      <c r="E132" s="28"/>
      <c r="F132" s="28"/>
      <c r="G132" s="28"/>
      <c r="H132" s="28"/>
      <c r="I132" s="28"/>
      <c r="J132" s="28"/>
      <c r="K132" s="28"/>
      <c r="L132" s="28"/>
      <c r="M132" s="28"/>
      <c r="N132" s="28"/>
      <c r="O132" s="28"/>
      <c r="P132" s="29"/>
      <c r="Q132" s="14">
        <f>Y132</f>
        <v>40036.875</v>
      </c>
      <c r="R132" s="16">
        <f>Q132-INT(Q132)</f>
        <v>0.875</v>
      </c>
      <c r="S132" s="7">
        <f>T132-Q132</f>
        <v>0.5569444444481633</v>
      </c>
      <c r="T132" s="14">
        <f>Q134-S133</f>
        <v>40037.43194444445</v>
      </c>
      <c r="U132" s="17">
        <f>(T132-INT(T132))</f>
        <v>0.43194444444816327</v>
      </c>
      <c r="V132" s="44">
        <f>T132-INT(T132)</f>
        <v>0.43194444444816327</v>
      </c>
      <c r="X132" s="48" t="s">
        <v>65</v>
      </c>
      <c r="Y132" s="49">
        <v>40036.875</v>
      </c>
    </row>
    <row r="133" spans="2:26" ht="9" customHeight="1">
      <c r="B133" s="25">
        <f aca="true" t="shared" si="64" ref="B133:P133">$S132</f>
        <v>0.5569444444481633</v>
      </c>
      <c r="C133" s="20">
        <f t="shared" si="64"/>
        <v>0.5569444444481633</v>
      </c>
      <c r="D133" s="26">
        <f t="shared" si="64"/>
        <v>0.5569444444481633</v>
      </c>
      <c r="E133" s="27">
        <f t="shared" si="64"/>
        <v>0.5569444444481633</v>
      </c>
      <c r="F133" s="20">
        <f t="shared" si="64"/>
        <v>0.5569444444481633</v>
      </c>
      <c r="G133" s="26">
        <f t="shared" si="64"/>
        <v>0.5569444444481633</v>
      </c>
      <c r="H133" s="27">
        <f t="shared" si="64"/>
        <v>0.5569444444481633</v>
      </c>
      <c r="I133" s="20">
        <f t="shared" si="64"/>
        <v>0.5569444444481633</v>
      </c>
      <c r="J133" s="26">
        <f t="shared" si="64"/>
        <v>0.5569444444481633</v>
      </c>
      <c r="K133" s="27">
        <f t="shared" si="64"/>
        <v>0.5569444444481633</v>
      </c>
      <c r="L133" s="20">
        <f t="shared" si="64"/>
        <v>0.5569444444481633</v>
      </c>
      <c r="M133" s="26">
        <f t="shared" si="64"/>
        <v>0.5569444444481633</v>
      </c>
      <c r="N133" s="27">
        <f t="shared" si="64"/>
        <v>0.5569444444481633</v>
      </c>
      <c r="O133" s="20">
        <f t="shared" si="64"/>
        <v>0.5569444444481633</v>
      </c>
      <c r="P133" s="24">
        <f t="shared" si="64"/>
        <v>0.5569444444481633</v>
      </c>
      <c r="Q133" s="23">
        <f>Q132</f>
        <v>40036.875</v>
      </c>
      <c r="R133" s="15"/>
      <c r="S133" s="8">
        <f>Z133</f>
        <v>0.1513888888888889</v>
      </c>
      <c r="T133" s="22">
        <f>T132</f>
        <v>40037.43194444445</v>
      </c>
      <c r="U133" s="43" t="str">
        <f>CONCATENATE(ROUND(T132-39965,1),"  ")</f>
        <v>72.4  </v>
      </c>
      <c r="V133" s="19" t="str">
        <f>CONCATENATE(ROUND(T132-39965,1),"  ")</f>
        <v>72.4  </v>
      </c>
      <c r="Z133" s="46">
        <v>0.1513888888888889</v>
      </c>
    </row>
    <row r="134" spans="2:25" ht="12.75">
      <c r="B134" s="30" t="str">
        <f>'Trip Timeline'!X134</f>
        <v>Yellowstone National Park </v>
      </c>
      <c r="C134" s="28"/>
      <c r="D134" s="28"/>
      <c r="E134" s="28"/>
      <c r="F134" s="28"/>
      <c r="G134" s="28"/>
      <c r="H134" s="28"/>
      <c r="I134" s="28"/>
      <c r="J134" s="28"/>
      <c r="K134" s="28"/>
      <c r="L134" s="28"/>
      <c r="M134" s="28"/>
      <c r="N134" s="28"/>
      <c r="O134" s="28"/>
      <c r="P134" s="29"/>
      <c r="Q134" s="14">
        <f>Y134</f>
        <v>40037.583333333336</v>
      </c>
      <c r="R134" s="16">
        <f>Q134-INT(Q134)</f>
        <v>0.5833333333357587</v>
      </c>
      <c r="S134" s="7">
        <f>T134-Q134</f>
        <v>1.843749999992724</v>
      </c>
      <c r="T134" s="14">
        <f>Q136-S135</f>
        <v>40039.42708333333</v>
      </c>
      <c r="U134" s="17">
        <f>(T134-INT(T134))</f>
        <v>0.4270833333284827</v>
      </c>
      <c r="V134" s="44">
        <f>T134-INT(T134)</f>
        <v>0.4270833333284827</v>
      </c>
      <c r="X134" s="48" t="s">
        <v>66</v>
      </c>
      <c r="Y134" s="49">
        <v>40037.583333333336</v>
      </c>
    </row>
    <row r="135" spans="2:26" ht="9" customHeight="1">
      <c r="B135" s="25">
        <f aca="true" t="shared" si="65" ref="B135:P135">$S134</f>
        <v>1.843749999992724</v>
      </c>
      <c r="C135" s="20">
        <f t="shared" si="65"/>
        <v>1.843749999992724</v>
      </c>
      <c r="D135" s="26">
        <f t="shared" si="65"/>
        <v>1.843749999992724</v>
      </c>
      <c r="E135" s="27">
        <f t="shared" si="65"/>
        <v>1.843749999992724</v>
      </c>
      <c r="F135" s="20">
        <f t="shared" si="65"/>
        <v>1.843749999992724</v>
      </c>
      <c r="G135" s="26">
        <f t="shared" si="65"/>
        <v>1.843749999992724</v>
      </c>
      <c r="H135" s="27">
        <f t="shared" si="65"/>
        <v>1.843749999992724</v>
      </c>
      <c r="I135" s="20">
        <f t="shared" si="65"/>
        <v>1.843749999992724</v>
      </c>
      <c r="J135" s="26">
        <f t="shared" si="65"/>
        <v>1.843749999992724</v>
      </c>
      <c r="K135" s="27">
        <f t="shared" si="65"/>
        <v>1.843749999992724</v>
      </c>
      <c r="L135" s="20">
        <f t="shared" si="65"/>
        <v>1.843749999992724</v>
      </c>
      <c r="M135" s="26">
        <f t="shared" si="65"/>
        <v>1.843749999992724</v>
      </c>
      <c r="N135" s="27">
        <f t="shared" si="65"/>
        <v>1.843749999992724</v>
      </c>
      <c r="O135" s="20">
        <f t="shared" si="65"/>
        <v>1.843749999992724</v>
      </c>
      <c r="P135" s="24">
        <f t="shared" si="65"/>
        <v>1.843749999992724</v>
      </c>
      <c r="Q135" s="23">
        <f>Q134</f>
        <v>40037.583333333336</v>
      </c>
      <c r="R135" s="15"/>
      <c r="S135" s="8">
        <f>Z135</f>
        <v>0.11458333333333331</v>
      </c>
      <c r="T135" s="22">
        <f>T134</f>
        <v>40039.42708333333</v>
      </c>
      <c r="U135" s="43" t="str">
        <f>CONCATENATE(ROUND(T134-39965,1),"  ")</f>
        <v>74.4  </v>
      </c>
      <c r="V135" s="19" t="str">
        <f>CONCATENATE(ROUND(T134-39965,1),"  ")</f>
        <v>74.4  </v>
      </c>
      <c r="Z135" s="46">
        <v>0.11458333333333331</v>
      </c>
    </row>
    <row r="136" spans="2:25" ht="12.75">
      <c r="B136" s="30" t="str">
        <f>'Trip Timeline'!X136</f>
        <v>Idaho Falls, Idaho </v>
      </c>
      <c r="C136" s="28"/>
      <c r="D136" s="28"/>
      <c r="E136" s="28"/>
      <c r="F136" s="28"/>
      <c r="G136" s="28"/>
      <c r="H136" s="28"/>
      <c r="I136" s="28"/>
      <c r="J136" s="28"/>
      <c r="K136" s="28"/>
      <c r="L136" s="28"/>
      <c r="M136" s="28"/>
      <c r="N136" s="28"/>
      <c r="O136" s="28"/>
      <c r="P136" s="29"/>
      <c r="Q136" s="14">
        <f>Y136</f>
        <v>40039.541666666664</v>
      </c>
      <c r="R136" s="16">
        <f>Q136-INT(Q136)</f>
        <v>0.5416666666642413</v>
      </c>
      <c r="S136" s="7">
        <f>T136-Q136</f>
        <v>0.09305555555329192</v>
      </c>
      <c r="T136" s="14">
        <f>Q138-S137</f>
        <v>40039.63472222222</v>
      </c>
      <c r="U136" s="17">
        <f>(T136-INT(T136))</f>
        <v>0.6347222222175333</v>
      </c>
      <c r="V136" s="44">
        <f>T136-INT(T136)</f>
        <v>0.6347222222175333</v>
      </c>
      <c r="X136" s="48" t="s">
        <v>67</v>
      </c>
      <c r="Y136" s="49">
        <v>40039.541666666664</v>
      </c>
    </row>
    <row r="137" spans="2:26" ht="9" customHeight="1">
      <c r="B137" s="25">
        <f aca="true" t="shared" si="66" ref="B137:P137">$S136</f>
        <v>0.09305555555329192</v>
      </c>
      <c r="C137" s="20">
        <f t="shared" si="66"/>
        <v>0.09305555555329192</v>
      </c>
      <c r="D137" s="26">
        <f t="shared" si="66"/>
        <v>0.09305555555329192</v>
      </c>
      <c r="E137" s="27">
        <f t="shared" si="66"/>
        <v>0.09305555555329192</v>
      </c>
      <c r="F137" s="20">
        <f t="shared" si="66"/>
        <v>0.09305555555329192</v>
      </c>
      <c r="G137" s="26">
        <f t="shared" si="66"/>
        <v>0.09305555555329192</v>
      </c>
      <c r="H137" s="27">
        <f t="shared" si="66"/>
        <v>0.09305555555329192</v>
      </c>
      <c r="I137" s="20">
        <f t="shared" si="66"/>
        <v>0.09305555555329192</v>
      </c>
      <c r="J137" s="26">
        <f t="shared" si="66"/>
        <v>0.09305555555329192</v>
      </c>
      <c r="K137" s="27">
        <f t="shared" si="66"/>
        <v>0.09305555555329192</v>
      </c>
      <c r="L137" s="20">
        <f t="shared" si="66"/>
        <v>0.09305555555329192</v>
      </c>
      <c r="M137" s="26">
        <f t="shared" si="66"/>
        <v>0.09305555555329192</v>
      </c>
      <c r="N137" s="27">
        <f t="shared" si="66"/>
        <v>0.09305555555329192</v>
      </c>
      <c r="O137" s="20">
        <f t="shared" si="66"/>
        <v>0.09305555555329192</v>
      </c>
      <c r="P137" s="24">
        <f t="shared" si="66"/>
        <v>0.09305555555329192</v>
      </c>
      <c r="Q137" s="23">
        <f>Q136</f>
        <v>40039.541666666664</v>
      </c>
      <c r="R137" s="15"/>
      <c r="S137" s="8">
        <f>Z137</f>
        <v>0.15694444444444444</v>
      </c>
      <c r="T137" s="22">
        <f>T136</f>
        <v>40039.63472222222</v>
      </c>
      <c r="U137" s="43" t="str">
        <f>CONCATENATE(ROUND(T136-39965,1),"  ")</f>
        <v>74.6  </v>
      </c>
      <c r="V137" s="19" t="str">
        <f>CONCATENATE(ROUND(T136-39965,1),"  ")</f>
        <v>74.6  </v>
      </c>
      <c r="Z137" s="46">
        <v>0.15694444444444444</v>
      </c>
    </row>
    <row r="138" spans="2:25" ht="12.75">
      <c r="B138" s="30" t="str">
        <f>'Trip Timeline'!X138</f>
        <v>Wasatch-Cache Nat'l Forest </v>
      </c>
      <c r="C138" s="28"/>
      <c r="D138" s="28"/>
      <c r="E138" s="28"/>
      <c r="F138" s="28"/>
      <c r="G138" s="28"/>
      <c r="H138" s="28"/>
      <c r="I138" s="28"/>
      <c r="J138" s="28"/>
      <c r="K138" s="28"/>
      <c r="L138" s="28"/>
      <c r="M138" s="28"/>
      <c r="N138" s="28"/>
      <c r="O138" s="28"/>
      <c r="P138" s="29"/>
      <c r="Q138" s="14">
        <f>Y138</f>
        <v>40039.791666666664</v>
      </c>
      <c r="R138" s="16">
        <f>Q138-INT(Q138)</f>
        <v>0.7916666666642413</v>
      </c>
      <c r="S138" s="7">
        <f>T138-Q138</f>
        <v>0.6750000000029104</v>
      </c>
      <c r="T138" s="14">
        <f>Q140-S139</f>
        <v>40040.46666666667</v>
      </c>
      <c r="U138" s="17">
        <f>(T138-INT(T138))</f>
        <v>0.46666666666715173</v>
      </c>
      <c r="V138" s="44">
        <f>T138-INT(T138)</f>
        <v>0.46666666666715173</v>
      </c>
      <c r="X138" s="48" t="s">
        <v>89</v>
      </c>
      <c r="Y138" s="49">
        <v>40039.791666666664</v>
      </c>
    </row>
    <row r="139" spans="2:26" ht="9" customHeight="1">
      <c r="B139" s="25">
        <f aca="true" t="shared" si="67" ref="B139:P139">$S138</f>
        <v>0.6750000000029104</v>
      </c>
      <c r="C139" s="20">
        <f t="shared" si="67"/>
        <v>0.6750000000029104</v>
      </c>
      <c r="D139" s="26">
        <f t="shared" si="67"/>
        <v>0.6750000000029104</v>
      </c>
      <c r="E139" s="27">
        <f t="shared" si="67"/>
        <v>0.6750000000029104</v>
      </c>
      <c r="F139" s="20">
        <f t="shared" si="67"/>
        <v>0.6750000000029104</v>
      </c>
      <c r="G139" s="26">
        <f t="shared" si="67"/>
        <v>0.6750000000029104</v>
      </c>
      <c r="H139" s="27">
        <f t="shared" si="67"/>
        <v>0.6750000000029104</v>
      </c>
      <c r="I139" s="20">
        <f t="shared" si="67"/>
        <v>0.6750000000029104</v>
      </c>
      <c r="J139" s="26">
        <f t="shared" si="67"/>
        <v>0.6750000000029104</v>
      </c>
      <c r="K139" s="27">
        <f t="shared" si="67"/>
        <v>0.6750000000029104</v>
      </c>
      <c r="L139" s="20">
        <f t="shared" si="67"/>
        <v>0.6750000000029104</v>
      </c>
      <c r="M139" s="26">
        <f t="shared" si="67"/>
        <v>0.6750000000029104</v>
      </c>
      <c r="N139" s="27">
        <f t="shared" si="67"/>
        <v>0.6750000000029104</v>
      </c>
      <c r="O139" s="20">
        <f t="shared" si="67"/>
        <v>0.6750000000029104</v>
      </c>
      <c r="P139" s="24">
        <f t="shared" si="67"/>
        <v>0.6750000000029104</v>
      </c>
      <c r="Q139" s="23">
        <f>Q138</f>
        <v>40039.791666666664</v>
      </c>
      <c r="R139" s="15"/>
      <c r="S139" s="8">
        <f>Z139</f>
        <v>0.03333333333333333</v>
      </c>
      <c r="T139" s="22">
        <f>T138</f>
        <v>40040.46666666667</v>
      </c>
      <c r="U139" s="43" t="str">
        <f>CONCATENATE(ROUND(T138-39965,1),"  ")</f>
        <v>75.5  </v>
      </c>
      <c r="V139" s="19" t="str">
        <f>CONCATENATE(ROUND(T138-39965,1),"  ")</f>
        <v>75.5  </v>
      </c>
      <c r="Z139" s="46">
        <v>0.03333333333333333</v>
      </c>
    </row>
    <row r="140" spans="2:25" ht="12.75">
      <c r="B140" s="30" t="str">
        <f>'Trip Timeline'!X140</f>
        <v>Salt Lake City, Utah </v>
      </c>
      <c r="C140" s="28"/>
      <c r="D140" s="28"/>
      <c r="E140" s="28"/>
      <c r="F140" s="28"/>
      <c r="G140" s="28"/>
      <c r="H140" s="28"/>
      <c r="I140" s="28"/>
      <c r="J140" s="28"/>
      <c r="K140" s="28"/>
      <c r="L140" s="28"/>
      <c r="M140" s="28"/>
      <c r="N140" s="28"/>
      <c r="O140" s="28"/>
      <c r="P140" s="29"/>
      <c r="Q140" s="14">
        <f>Y140</f>
        <v>40040.5</v>
      </c>
      <c r="R140" s="16">
        <f>Q140-INT(Q140)</f>
        <v>0.5</v>
      </c>
      <c r="S140" s="7">
        <f>T140-Q140</f>
        <v>0.09097222222044365</v>
      </c>
      <c r="T140" s="14">
        <f>Q142-S141</f>
        <v>40040.59097222222</v>
      </c>
      <c r="U140" s="17">
        <f>(T140-INT(T140))</f>
        <v>0.5909722222204437</v>
      </c>
      <c r="V140" s="44">
        <f>T140-INT(T140)</f>
        <v>0.5909722222204437</v>
      </c>
      <c r="X140" s="48" t="s">
        <v>68</v>
      </c>
      <c r="Y140" s="49">
        <v>40040.5</v>
      </c>
    </row>
    <row r="141" spans="2:26" ht="9" customHeight="1">
      <c r="B141" s="25">
        <f aca="true" t="shared" si="68" ref="B141:P141">$S140</f>
        <v>0.09097222222044365</v>
      </c>
      <c r="C141" s="20">
        <f t="shared" si="68"/>
        <v>0.09097222222044365</v>
      </c>
      <c r="D141" s="26">
        <f t="shared" si="68"/>
        <v>0.09097222222044365</v>
      </c>
      <c r="E141" s="27">
        <f t="shared" si="68"/>
        <v>0.09097222222044365</v>
      </c>
      <c r="F141" s="20">
        <f t="shared" si="68"/>
        <v>0.09097222222044365</v>
      </c>
      <c r="G141" s="26">
        <f t="shared" si="68"/>
        <v>0.09097222222044365</v>
      </c>
      <c r="H141" s="27">
        <f t="shared" si="68"/>
        <v>0.09097222222044365</v>
      </c>
      <c r="I141" s="20">
        <f t="shared" si="68"/>
        <v>0.09097222222044365</v>
      </c>
      <c r="J141" s="26">
        <f t="shared" si="68"/>
        <v>0.09097222222044365</v>
      </c>
      <c r="K141" s="27">
        <f t="shared" si="68"/>
        <v>0.09097222222044365</v>
      </c>
      <c r="L141" s="20">
        <f t="shared" si="68"/>
        <v>0.09097222222044365</v>
      </c>
      <c r="M141" s="26">
        <f t="shared" si="68"/>
        <v>0.09097222222044365</v>
      </c>
      <c r="N141" s="27">
        <f t="shared" si="68"/>
        <v>0.09097222222044365</v>
      </c>
      <c r="O141" s="20">
        <f t="shared" si="68"/>
        <v>0.09097222222044365</v>
      </c>
      <c r="P141" s="24">
        <f t="shared" si="68"/>
        <v>0.09097222222044365</v>
      </c>
      <c r="Q141" s="23">
        <f>Q140</f>
        <v>40040.5</v>
      </c>
      <c r="R141" s="15"/>
      <c r="S141" s="8">
        <f>Z141</f>
        <v>0.20069444444444443</v>
      </c>
      <c r="T141" s="22">
        <f>T140</f>
        <v>40040.59097222222</v>
      </c>
      <c r="U141" s="43" t="str">
        <f>CONCATENATE(ROUND(T140-39965,1),"  ")</f>
        <v>75.6  </v>
      </c>
      <c r="V141" s="19" t="str">
        <f>CONCATENATE(ROUND(T140-39965,1),"  ")</f>
        <v>75.6  </v>
      </c>
      <c r="Z141" s="46">
        <v>0.20069444444444443</v>
      </c>
    </row>
    <row r="142" spans="2:25" ht="12.75">
      <c r="B142" s="30" t="str">
        <f>'Trip Timeline'!X142</f>
        <v>Bryce Canyon</v>
      </c>
      <c r="C142" s="28"/>
      <c r="D142" s="28"/>
      <c r="E142" s="28"/>
      <c r="F142" s="28"/>
      <c r="G142" s="28"/>
      <c r="H142" s="28"/>
      <c r="I142" s="28"/>
      <c r="J142" s="28"/>
      <c r="K142" s="28"/>
      <c r="L142" s="28"/>
      <c r="M142" s="28"/>
      <c r="N142" s="28"/>
      <c r="O142" s="28"/>
      <c r="P142" s="29"/>
      <c r="Q142" s="14">
        <f>Y142</f>
        <v>40040.791666666664</v>
      </c>
      <c r="R142" s="16">
        <f>Q142-INT(Q142)</f>
        <v>0.7916666666642413</v>
      </c>
      <c r="S142" s="7">
        <f>T142-Q142</f>
        <v>0.7138888888948713</v>
      </c>
      <c r="T142" s="14">
        <f>Q144-S143</f>
        <v>40041.50555555556</v>
      </c>
      <c r="U142" s="17">
        <f>(T142-INT(T142))</f>
        <v>0.5055555555591127</v>
      </c>
      <c r="V142" s="44">
        <f>T142-INT(T142)</f>
        <v>0.5055555555591127</v>
      </c>
      <c r="X142" s="48" t="s">
        <v>85</v>
      </c>
      <c r="Y142" s="49">
        <v>40040.791666666664</v>
      </c>
    </row>
    <row r="143" spans="2:26" ht="9" customHeight="1">
      <c r="B143" s="25">
        <f aca="true" t="shared" si="69" ref="B143:P143">$S142</f>
        <v>0.7138888888948713</v>
      </c>
      <c r="C143" s="20">
        <f t="shared" si="69"/>
        <v>0.7138888888948713</v>
      </c>
      <c r="D143" s="26">
        <f t="shared" si="69"/>
        <v>0.7138888888948713</v>
      </c>
      <c r="E143" s="27">
        <f t="shared" si="69"/>
        <v>0.7138888888948713</v>
      </c>
      <c r="F143" s="20">
        <f t="shared" si="69"/>
        <v>0.7138888888948713</v>
      </c>
      <c r="G143" s="26">
        <f t="shared" si="69"/>
        <v>0.7138888888948713</v>
      </c>
      <c r="H143" s="27">
        <f t="shared" si="69"/>
        <v>0.7138888888948713</v>
      </c>
      <c r="I143" s="20">
        <f t="shared" si="69"/>
        <v>0.7138888888948713</v>
      </c>
      <c r="J143" s="26">
        <f t="shared" si="69"/>
        <v>0.7138888888948713</v>
      </c>
      <c r="K143" s="27">
        <f t="shared" si="69"/>
        <v>0.7138888888948713</v>
      </c>
      <c r="L143" s="20">
        <f t="shared" si="69"/>
        <v>0.7138888888948713</v>
      </c>
      <c r="M143" s="26">
        <f t="shared" si="69"/>
        <v>0.7138888888948713</v>
      </c>
      <c r="N143" s="27">
        <f t="shared" si="69"/>
        <v>0.7138888888948713</v>
      </c>
      <c r="O143" s="20">
        <f t="shared" si="69"/>
        <v>0.7138888888948713</v>
      </c>
      <c r="P143" s="24">
        <f t="shared" si="69"/>
        <v>0.7138888888948713</v>
      </c>
      <c r="Q143" s="23">
        <f>Q142</f>
        <v>40040.791666666664</v>
      </c>
      <c r="R143" s="15"/>
      <c r="S143" s="8">
        <f>Z143</f>
        <v>0.08819444444444445</v>
      </c>
      <c r="T143" s="22">
        <f>T142</f>
        <v>40041.50555555556</v>
      </c>
      <c r="U143" s="43" t="str">
        <f>CONCATENATE(ROUND(T142-39965,1),"  ")</f>
        <v>76.5  </v>
      </c>
      <c r="V143" s="19" t="str">
        <f>CONCATENATE(ROUND(T142-39965,1),"  ")</f>
        <v>76.5  </v>
      </c>
      <c r="Z143" s="46">
        <v>0.08819444444444445</v>
      </c>
    </row>
    <row r="144" spans="2:25" ht="12.75">
      <c r="B144" s="30" t="str">
        <f>'Trip Timeline'!X144</f>
        <v>Zion Canyon</v>
      </c>
      <c r="C144" s="28"/>
      <c r="D144" s="28"/>
      <c r="E144" s="28"/>
      <c r="F144" s="28"/>
      <c r="G144" s="28"/>
      <c r="H144" s="28"/>
      <c r="I144" s="28"/>
      <c r="J144" s="28"/>
      <c r="K144" s="28"/>
      <c r="L144" s="28"/>
      <c r="M144" s="28"/>
      <c r="N144" s="28"/>
      <c r="O144" s="28"/>
      <c r="P144" s="29"/>
      <c r="Q144" s="14">
        <f>Y144</f>
        <v>40041.59375</v>
      </c>
      <c r="R144" s="16">
        <f>Q144-INT(Q144)</f>
        <v>0.59375</v>
      </c>
      <c r="S144" s="7">
        <f>T144-Q144</f>
        <v>0.8250000000043656</v>
      </c>
      <c r="T144" s="14">
        <f>Q146-S145</f>
        <v>40042.418750000004</v>
      </c>
      <c r="U144" s="17">
        <f>(T144-INT(T144))</f>
        <v>0.4187500000043656</v>
      </c>
      <c r="V144" s="44">
        <f>T144-INT(T144)</f>
        <v>0.4187500000043656</v>
      </c>
      <c r="X144" s="48" t="s">
        <v>86</v>
      </c>
      <c r="Y144" s="49">
        <v>40041.59375</v>
      </c>
    </row>
    <row r="145" spans="2:26" ht="9" customHeight="1">
      <c r="B145" s="25">
        <f aca="true" t="shared" si="70" ref="B145:P145">$S144</f>
        <v>0.8250000000043656</v>
      </c>
      <c r="C145" s="20">
        <f t="shared" si="70"/>
        <v>0.8250000000043656</v>
      </c>
      <c r="D145" s="26">
        <f t="shared" si="70"/>
        <v>0.8250000000043656</v>
      </c>
      <c r="E145" s="27">
        <f t="shared" si="70"/>
        <v>0.8250000000043656</v>
      </c>
      <c r="F145" s="20">
        <f t="shared" si="70"/>
        <v>0.8250000000043656</v>
      </c>
      <c r="G145" s="26">
        <f t="shared" si="70"/>
        <v>0.8250000000043656</v>
      </c>
      <c r="H145" s="27">
        <f t="shared" si="70"/>
        <v>0.8250000000043656</v>
      </c>
      <c r="I145" s="20">
        <f t="shared" si="70"/>
        <v>0.8250000000043656</v>
      </c>
      <c r="J145" s="26">
        <f t="shared" si="70"/>
        <v>0.8250000000043656</v>
      </c>
      <c r="K145" s="27">
        <f t="shared" si="70"/>
        <v>0.8250000000043656</v>
      </c>
      <c r="L145" s="20">
        <f t="shared" si="70"/>
        <v>0.8250000000043656</v>
      </c>
      <c r="M145" s="26">
        <f t="shared" si="70"/>
        <v>0.8250000000043656</v>
      </c>
      <c r="N145" s="27">
        <f t="shared" si="70"/>
        <v>0.8250000000043656</v>
      </c>
      <c r="O145" s="20">
        <f t="shared" si="70"/>
        <v>0.8250000000043656</v>
      </c>
      <c r="P145" s="24">
        <f t="shared" si="70"/>
        <v>0.8250000000043656</v>
      </c>
      <c r="Q145" s="23">
        <f>Q144</f>
        <v>40041.59375</v>
      </c>
      <c r="R145" s="15"/>
      <c r="S145" s="8">
        <f>Z145</f>
        <v>0.16458333333333333</v>
      </c>
      <c r="T145" s="22">
        <f>T144</f>
        <v>40042.418750000004</v>
      </c>
      <c r="U145" s="43" t="str">
        <f>CONCATENATE(ROUND(T144-39965,1),"  ")</f>
        <v>77.4  </v>
      </c>
      <c r="V145" s="19" t="str">
        <f>CONCATENATE(ROUND(T144-39965,1),"  ")</f>
        <v>77.4  </v>
      </c>
      <c r="Z145" s="46">
        <v>0.16458333333333333</v>
      </c>
    </row>
    <row r="146" spans="2:25" ht="12.75">
      <c r="B146" s="30" t="str">
        <f>'Trip Timeline'!X146</f>
        <v>Grand Canyon</v>
      </c>
      <c r="C146" s="28"/>
      <c r="D146" s="28"/>
      <c r="E146" s="28"/>
      <c r="F146" s="28"/>
      <c r="G146" s="28"/>
      <c r="H146" s="28"/>
      <c r="I146" s="28"/>
      <c r="J146" s="28"/>
      <c r="K146" s="28"/>
      <c r="L146" s="28"/>
      <c r="M146" s="28"/>
      <c r="N146" s="28"/>
      <c r="O146" s="28"/>
      <c r="P146" s="29"/>
      <c r="Q146" s="14">
        <f>Y146</f>
        <v>40042.583333333336</v>
      </c>
      <c r="R146" s="16">
        <f>Q146-INT(Q146)</f>
        <v>0.5833333333357587</v>
      </c>
      <c r="S146" s="7">
        <f>T146-Q146</f>
        <v>0.5090277777781012</v>
      </c>
      <c r="T146" s="14">
        <f>Q148-S147</f>
        <v>40043.092361111114</v>
      </c>
      <c r="U146" s="17">
        <f>(T146-INT(T146))</f>
        <v>0.0923611111138598</v>
      </c>
      <c r="V146" s="44">
        <f>T146-INT(T146)</f>
        <v>0.0923611111138598</v>
      </c>
      <c r="X146" s="48" t="s">
        <v>87</v>
      </c>
      <c r="Y146" s="49">
        <v>40042.583333333336</v>
      </c>
    </row>
    <row r="147" spans="2:26" ht="9" customHeight="1">
      <c r="B147" s="25">
        <f aca="true" t="shared" si="71" ref="B147:P147">$S146</f>
        <v>0.5090277777781012</v>
      </c>
      <c r="C147" s="20">
        <f t="shared" si="71"/>
        <v>0.5090277777781012</v>
      </c>
      <c r="D147" s="26">
        <f t="shared" si="71"/>
        <v>0.5090277777781012</v>
      </c>
      <c r="E147" s="27">
        <f t="shared" si="71"/>
        <v>0.5090277777781012</v>
      </c>
      <c r="F147" s="20">
        <f t="shared" si="71"/>
        <v>0.5090277777781012</v>
      </c>
      <c r="G147" s="26">
        <f t="shared" si="71"/>
        <v>0.5090277777781012</v>
      </c>
      <c r="H147" s="27">
        <f t="shared" si="71"/>
        <v>0.5090277777781012</v>
      </c>
      <c r="I147" s="20">
        <f t="shared" si="71"/>
        <v>0.5090277777781012</v>
      </c>
      <c r="J147" s="26">
        <f t="shared" si="71"/>
        <v>0.5090277777781012</v>
      </c>
      <c r="K147" s="27">
        <f t="shared" si="71"/>
        <v>0.5090277777781012</v>
      </c>
      <c r="L147" s="20">
        <f t="shared" si="71"/>
        <v>0.5090277777781012</v>
      </c>
      <c r="M147" s="26">
        <f t="shared" si="71"/>
        <v>0.5090277777781012</v>
      </c>
      <c r="N147" s="27">
        <f t="shared" si="71"/>
        <v>0.5090277777781012</v>
      </c>
      <c r="O147" s="20">
        <f t="shared" si="71"/>
        <v>0.5090277777781012</v>
      </c>
      <c r="P147" s="24">
        <f t="shared" si="71"/>
        <v>0.5090277777781012</v>
      </c>
      <c r="Q147" s="23">
        <f>Q146</f>
        <v>40042.583333333336</v>
      </c>
      <c r="R147" s="15"/>
      <c r="S147" s="8">
        <f>Z147</f>
        <v>0.22013888888888888</v>
      </c>
      <c r="T147" s="22">
        <f>T146</f>
        <v>40043.092361111114</v>
      </c>
      <c r="U147" s="43" t="str">
        <f>CONCATENATE(ROUND(T146-39965,1),"  ")</f>
        <v>78.1  </v>
      </c>
      <c r="V147" s="19" t="str">
        <f>CONCATENATE(ROUND(T146-39965,1),"  ")</f>
        <v>78.1  </v>
      </c>
      <c r="Z147" s="46">
        <v>0.22013888888888888</v>
      </c>
    </row>
    <row r="148" spans="2:25" ht="12.75">
      <c r="B148" s="30" t="str">
        <f>'Trip Timeline'!X148</f>
        <v>Las Vegas, Nev. </v>
      </c>
      <c r="C148" s="28"/>
      <c r="D148" s="28"/>
      <c r="E148" s="28"/>
      <c r="F148" s="28"/>
      <c r="G148" s="28"/>
      <c r="H148" s="28"/>
      <c r="I148" s="28"/>
      <c r="J148" s="28"/>
      <c r="K148" s="28"/>
      <c r="L148" s="28"/>
      <c r="M148" s="28"/>
      <c r="N148" s="28"/>
      <c r="O148" s="28"/>
      <c r="P148" s="29"/>
      <c r="Q148" s="14">
        <f>Y148</f>
        <v>40043.3125</v>
      </c>
      <c r="R148" s="16">
        <f>Q148-INT(Q148)</f>
        <v>0.3125</v>
      </c>
      <c r="S148" s="7">
        <f>T148-Q148</f>
        <v>2.0673611111124046</v>
      </c>
      <c r="T148" s="14">
        <f>Q150-S149</f>
        <v>40045.37986111111</v>
      </c>
      <c r="U148" s="17">
        <f>(T148-INT(T148))</f>
        <v>0.3798611111124046</v>
      </c>
      <c r="V148" s="44">
        <f>T148-INT(T148)</f>
        <v>0.3798611111124046</v>
      </c>
      <c r="X148" s="48" t="s">
        <v>69</v>
      </c>
      <c r="Y148" s="49">
        <v>40043.3125</v>
      </c>
    </row>
    <row r="149" spans="2:26" ht="9" customHeight="1">
      <c r="B149" s="25">
        <f aca="true" t="shared" si="72" ref="B149:P149">$S148</f>
        <v>2.0673611111124046</v>
      </c>
      <c r="C149" s="20">
        <f t="shared" si="72"/>
        <v>2.0673611111124046</v>
      </c>
      <c r="D149" s="26">
        <f t="shared" si="72"/>
        <v>2.0673611111124046</v>
      </c>
      <c r="E149" s="27">
        <f t="shared" si="72"/>
        <v>2.0673611111124046</v>
      </c>
      <c r="F149" s="20">
        <f t="shared" si="72"/>
        <v>2.0673611111124046</v>
      </c>
      <c r="G149" s="26">
        <f t="shared" si="72"/>
        <v>2.0673611111124046</v>
      </c>
      <c r="H149" s="27">
        <f t="shared" si="72"/>
        <v>2.0673611111124046</v>
      </c>
      <c r="I149" s="20">
        <f t="shared" si="72"/>
        <v>2.0673611111124046</v>
      </c>
      <c r="J149" s="26">
        <f t="shared" si="72"/>
        <v>2.0673611111124046</v>
      </c>
      <c r="K149" s="27">
        <f t="shared" si="72"/>
        <v>2.0673611111124046</v>
      </c>
      <c r="L149" s="20">
        <f t="shared" si="72"/>
        <v>2.0673611111124046</v>
      </c>
      <c r="M149" s="26">
        <f t="shared" si="72"/>
        <v>2.0673611111124046</v>
      </c>
      <c r="N149" s="27">
        <f t="shared" si="72"/>
        <v>2.0673611111124046</v>
      </c>
      <c r="O149" s="20">
        <f t="shared" si="72"/>
        <v>2.0673611111124046</v>
      </c>
      <c r="P149" s="24">
        <f t="shared" si="72"/>
        <v>2.0673611111124046</v>
      </c>
      <c r="Q149" s="23">
        <f>Q148</f>
        <v>40043.3125</v>
      </c>
      <c r="R149" s="15"/>
      <c r="S149" s="8">
        <f>Z149</f>
        <v>0.12013888888888896</v>
      </c>
      <c r="T149" s="22">
        <f>T148</f>
        <v>40045.37986111111</v>
      </c>
      <c r="U149" s="43" t="str">
        <f>CONCATENATE(ROUND(T148-39965,1),"  ")</f>
        <v>80.4  </v>
      </c>
      <c r="V149" s="19" t="str">
        <f>CONCATENATE(ROUND(T148-39965,1),"  ")</f>
        <v>80.4  </v>
      </c>
      <c r="Z149" s="46">
        <v>0.12013888888888896</v>
      </c>
    </row>
    <row r="150" spans="2:25" ht="12.75">
      <c r="B150" s="30" t="str">
        <f>'Trip Timeline'!X150</f>
        <v>Death Valley Nat'l Park, Calif. </v>
      </c>
      <c r="C150" s="28"/>
      <c r="D150" s="28"/>
      <c r="E150" s="28"/>
      <c r="F150" s="28"/>
      <c r="G150" s="28"/>
      <c r="H150" s="28"/>
      <c r="I150" s="28"/>
      <c r="J150" s="28"/>
      <c r="K150" s="28"/>
      <c r="L150" s="28"/>
      <c r="M150" s="28"/>
      <c r="N150" s="28"/>
      <c r="O150" s="28"/>
      <c r="P150" s="29"/>
      <c r="Q150" s="14">
        <f>Y150</f>
        <v>40045.5</v>
      </c>
      <c r="R150" s="16">
        <f>Q150-INT(Q150)</f>
        <v>0.5</v>
      </c>
      <c r="S150" s="7">
        <f>T150-Q150</f>
        <v>0.21388888888759539</v>
      </c>
      <c r="T150" s="14">
        <f>Q152-S151</f>
        <v>40045.71388888889</v>
      </c>
      <c r="U150" s="17">
        <f>(T150-INT(T150))</f>
        <v>0.7138888888875954</v>
      </c>
      <c r="V150" s="44">
        <f>T150-INT(T150)</f>
        <v>0.7138888888875954</v>
      </c>
      <c r="X150" s="48" t="s">
        <v>88</v>
      </c>
      <c r="Y150" s="49">
        <v>40045.5</v>
      </c>
    </row>
    <row r="151" spans="2:26" ht="9" customHeight="1">
      <c r="B151" s="25">
        <f aca="true" t="shared" si="73" ref="B151:P151">$S150</f>
        <v>0.21388888888759539</v>
      </c>
      <c r="C151" s="20">
        <f t="shared" si="73"/>
        <v>0.21388888888759539</v>
      </c>
      <c r="D151" s="26">
        <f t="shared" si="73"/>
        <v>0.21388888888759539</v>
      </c>
      <c r="E151" s="27">
        <f t="shared" si="73"/>
        <v>0.21388888888759539</v>
      </c>
      <c r="F151" s="20">
        <f t="shared" si="73"/>
        <v>0.21388888888759539</v>
      </c>
      <c r="G151" s="26">
        <f t="shared" si="73"/>
        <v>0.21388888888759539</v>
      </c>
      <c r="H151" s="27">
        <f t="shared" si="73"/>
        <v>0.21388888888759539</v>
      </c>
      <c r="I151" s="20">
        <f t="shared" si="73"/>
        <v>0.21388888888759539</v>
      </c>
      <c r="J151" s="26">
        <f t="shared" si="73"/>
        <v>0.21388888888759539</v>
      </c>
      <c r="K151" s="27">
        <f t="shared" si="73"/>
        <v>0.21388888888759539</v>
      </c>
      <c r="L151" s="20">
        <f t="shared" si="73"/>
        <v>0.21388888888759539</v>
      </c>
      <c r="M151" s="26">
        <f t="shared" si="73"/>
        <v>0.21388888888759539</v>
      </c>
      <c r="N151" s="27">
        <f t="shared" si="73"/>
        <v>0.21388888888759539</v>
      </c>
      <c r="O151" s="20">
        <f t="shared" si="73"/>
        <v>0.21388888888759539</v>
      </c>
      <c r="P151" s="24">
        <f t="shared" si="73"/>
        <v>0.21388888888759539</v>
      </c>
      <c r="Q151" s="23">
        <f>Q150</f>
        <v>40045.5</v>
      </c>
      <c r="R151" s="15"/>
      <c r="S151" s="8">
        <f>Z151</f>
        <v>0.22361111111111104</v>
      </c>
      <c r="T151" s="22">
        <f>T150</f>
        <v>40045.71388888889</v>
      </c>
      <c r="U151" s="43" t="str">
        <f>CONCATENATE(ROUND(T150-39965,1),"  ")</f>
        <v>80.7  </v>
      </c>
      <c r="V151" s="19" t="str">
        <f>CONCATENATE(ROUND(T150-39965,1),"  ")</f>
        <v>80.7  </v>
      </c>
      <c r="Z151" s="46">
        <v>0.22361111111111104</v>
      </c>
    </row>
    <row r="152" spans="2:25" ht="12.75">
      <c r="B152" s="30" t="str">
        <f>'Trip Timeline'!X152</f>
        <v>San Bernardino, Calif. </v>
      </c>
      <c r="C152" s="28"/>
      <c r="D152" s="28"/>
      <c r="E152" s="28"/>
      <c r="F152" s="28"/>
      <c r="G152" s="28"/>
      <c r="H152" s="28"/>
      <c r="I152" s="28"/>
      <c r="J152" s="28"/>
      <c r="K152" s="28"/>
      <c r="L152" s="28"/>
      <c r="M152" s="28"/>
      <c r="N152" s="28"/>
      <c r="O152" s="28"/>
      <c r="P152" s="29"/>
      <c r="Q152" s="14">
        <f>Y152</f>
        <v>40045.9375</v>
      </c>
      <c r="R152" s="16">
        <f>Q152-INT(Q152)</f>
        <v>0.9375</v>
      </c>
      <c r="S152" s="7">
        <f>T152-Q152</f>
        <v>0.6527777777810115</v>
      </c>
      <c r="T152" s="14">
        <f>Q154-S153</f>
        <v>40046.59027777778</v>
      </c>
      <c r="U152" s="17">
        <f>(T152-INT(T152))</f>
        <v>0.5902777777810115</v>
      </c>
      <c r="V152" s="44">
        <f>T152-INT(T152)</f>
        <v>0.5902777777810115</v>
      </c>
      <c r="X152" s="48" t="s">
        <v>70</v>
      </c>
      <c r="Y152" s="49">
        <v>40045.9375</v>
      </c>
    </row>
    <row r="153" spans="2:26" ht="9" customHeight="1">
      <c r="B153" s="25">
        <f aca="true" t="shared" si="74" ref="B153:P153">$S152</f>
        <v>0.6527777777810115</v>
      </c>
      <c r="C153" s="20">
        <f t="shared" si="74"/>
        <v>0.6527777777810115</v>
      </c>
      <c r="D153" s="26">
        <f t="shared" si="74"/>
        <v>0.6527777777810115</v>
      </c>
      <c r="E153" s="27">
        <f t="shared" si="74"/>
        <v>0.6527777777810115</v>
      </c>
      <c r="F153" s="20">
        <f t="shared" si="74"/>
        <v>0.6527777777810115</v>
      </c>
      <c r="G153" s="26">
        <f t="shared" si="74"/>
        <v>0.6527777777810115</v>
      </c>
      <c r="H153" s="27">
        <f t="shared" si="74"/>
        <v>0.6527777777810115</v>
      </c>
      <c r="I153" s="20">
        <f t="shared" si="74"/>
        <v>0.6527777777810115</v>
      </c>
      <c r="J153" s="26">
        <f t="shared" si="74"/>
        <v>0.6527777777810115</v>
      </c>
      <c r="K153" s="27">
        <f t="shared" si="74"/>
        <v>0.6527777777810115</v>
      </c>
      <c r="L153" s="20">
        <f t="shared" si="74"/>
        <v>0.6527777777810115</v>
      </c>
      <c r="M153" s="26">
        <f t="shared" si="74"/>
        <v>0.6527777777810115</v>
      </c>
      <c r="N153" s="27">
        <f t="shared" si="74"/>
        <v>0.6527777777810115</v>
      </c>
      <c r="O153" s="20">
        <f t="shared" si="74"/>
        <v>0.6527777777810115</v>
      </c>
      <c r="P153" s="24">
        <f t="shared" si="74"/>
        <v>0.6527777777810115</v>
      </c>
      <c r="Q153" s="23">
        <f>Q152</f>
        <v>40045.9375</v>
      </c>
      <c r="R153" s="15"/>
      <c r="S153" s="8">
        <f>Z153</f>
        <v>0.06597222222222221</v>
      </c>
      <c r="T153" s="22">
        <f>T152</f>
        <v>40046.59027777778</v>
      </c>
      <c r="U153" s="43" t="str">
        <f>CONCATENATE(ROUND(T152-39965,1),"  ")</f>
        <v>81.6  </v>
      </c>
      <c r="V153" s="19" t="str">
        <f>CONCATENATE(ROUND(T152-39965,1),"  ")</f>
        <v>81.6  </v>
      </c>
      <c r="Z153" s="46">
        <v>0.06597222222222221</v>
      </c>
    </row>
    <row r="154" spans="2:25" ht="12.75">
      <c r="B154" s="30" t="str">
        <f>'Trip Timeline'!X154</f>
        <v>San Diego, Calif. </v>
      </c>
      <c r="C154" s="28"/>
      <c r="D154" s="28"/>
      <c r="E154" s="28"/>
      <c r="F154" s="28"/>
      <c r="G154" s="28"/>
      <c r="H154" s="28"/>
      <c r="I154" s="28"/>
      <c r="J154" s="28"/>
      <c r="K154" s="28"/>
      <c r="L154" s="28"/>
      <c r="M154" s="28"/>
      <c r="N154" s="28"/>
      <c r="O154" s="28"/>
      <c r="P154" s="29"/>
      <c r="Q154" s="14">
        <f>Y154</f>
        <v>40046.65625</v>
      </c>
      <c r="R154" s="16">
        <f>Q154-INT(Q154)</f>
        <v>0.65625</v>
      </c>
      <c r="S154" s="7">
        <f>T154-Q154</f>
        <v>1.65625</v>
      </c>
      <c r="T154" s="14">
        <f>Q156-S155</f>
        <v>40048.3125</v>
      </c>
      <c r="U154" s="17">
        <f>(T154-INT(T154))</f>
        <v>0.3125</v>
      </c>
      <c r="V154" s="44">
        <f>T154-INT(T154)</f>
        <v>0.3125</v>
      </c>
      <c r="X154" s="48" t="s">
        <v>71</v>
      </c>
      <c r="Y154" s="49">
        <v>40046.65625</v>
      </c>
    </row>
    <row r="155" spans="2:26" ht="9" customHeight="1">
      <c r="B155" s="25">
        <f aca="true" t="shared" si="75" ref="B155:P155">$S154</f>
        <v>1.65625</v>
      </c>
      <c r="C155" s="20">
        <f t="shared" si="75"/>
        <v>1.65625</v>
      </c>
      <c r="D155" s="26">
        <f t="shared" si="75"/>
        <v>1.65625</v>
      </c>
      <c r="E155" s="27">
        <f t="shared" si="75"/>
        <v>1.65625</v>
      </c>
      <c r="F155" s="20">
        <f t="shared" si="75"/>
        <v>1.65625</v>
      </c>
      <c r="G155" s="26">
        <f t="shared" si="75"/>
        <v>1.65625</v>
      </c>
      <c r="H155" s="27">
        <f t="shared" si="75"/>
        <v>1.65625</v>
      </c>
      <c r="I155" s="20">
        <f t="shared" si="75"/>
        <v>1.65625</v>
      </c>
      <c r="J155" s="26">
        <f t="shared" si="75"/>
        <v>1.65625</v>
      </c>
      <c r="K155" s="27">
        <f t="shared" si="75"/>
        <v>1.65625</v>
      </c>
      <c r="L155" s="20">
        <f t="shared" si="75"/>
        <v>1.65625</v>
      </c>
      <c r="M155" s="26">
        <f t="shared" si="75"/>
        <v>1.65625</v>
      </c>
      <c r="N155" s="27">
        <f t="shared" si="75"/>
        <v>1.65625</v>
      </c>
      <c r="O155" s="20">
        <f t="shared" si="75"/>
        <v>1.65625</v>
      </c>
      <c r="P155" s="24">
        <f t="shared" si="75"/>
        <v>1.65625</v>
      </c>
      <c r="Q155" s="23">
        <f>Q154</f>
        <v>40046.65625</v>
      </c>
      <c r="R155" s="15"/>
      <c r="S155" s="8">
        <f>Z155</f>
        <v>0.1875</v>
      </c>
      <c r="T155" s="22">
        <f>T154</f>
        <v>40048.3125</v>
      </c>
      <c r="U155" s="43" t="str">
        <f>CONCATENATE(ROUND(T154-39965,1),"  ")</f>
        <v>83.3  </v>
      </c>
      <c r="V155" s="19" t="str">
        <f>CONCATENATE(ROUND(T154-39965,1),"  ")</f>
        <v>83.3  </v>
      </c>
      <c r="Z155" s="46">
        <v>0.1875</v>
      </c>
    </row>
    <row r="156" spans="2:25" ht="12.75">
      <c r="B156" s="30" t="str">
        <f>'Trip Timeline'!X156</f>
        <v>Los Angeles, Calif. </v>
      </c>
      <c r="C156" s="28"/>
      <c r="D156" s="28"/>
      <c r="E156" s="28"/>
      <c r="F156" s="28"/>
      <c r="G156" s="28"/>
      <c r="H156" s="28"/>
      <c r="I156" s="28"/>
      <c r="J156" s="28"/>
      <c r="K156" s="28"/>
      <c r="L156" s="28"/>
      <c r="M156" s="28"/>
      <c r="N156" s="28"/>
      <c r="O156" s="28"/>
      <c r="P156" s="29"/>
      <c r="Q156" s="14">
        <f>Y156</f>
        <v>40048.5</v>
      </c>
      <c r="R156" s="16">
        <f>Q156-INT(Q156)</f>
        <v>0.5</v>
      </c>
      <c r="S156" s="7">
        <f>T156-Q156</f>
        <v>0.9201388888905058</v>
      </c>
      <c r="T156" s="14">
        <f>Q158-S157</f>
        <v>40049.42013888889</v>
      </c>
      <c r="U156" s="17">
        <f>(T156-INT(T156))</f>
        <v>0.42013888889050577</v>
      </c>
      <c r="V156" s="44">
        <f>T156-INT(T156)</f>
        <v>0.42013888889050577</v>
      </c>
      <c r="X156" s="48" t="s">
        <v>72</v>
      </c>
      <c r="Y156" s="49">
        <v>40048.5</v>
      </c>
    </row>
    <row r="157" spans="2:26" ht="9" customHeight="1">
      <c r="B157" s="25">
        <f aca="true" t="shared" si="76" ref="B157:P161">$S156</f>
        <v>0.9201388888905058</v>
      </c>
      <c r="C157" s="20">
        <f t="shared" si="76"/>
        <v>0.9201388888905058</v>
      </c>
      <c r="D157" s="26">
        <f t="shared" si="76"/>
        <v>0.9201388888905058</v>
      </c>
      <c r="E157" s="27">
        <f t="shared" si="76"/>
        <v>0.9201388888905058</v>
      </c>
      <c r="F157" s="20">
        <f t="shared" si="76"/>
        <v>0.9201388888905058</v>
      </c>
      <c r="G157" s="26">
        <f t="shared" si="76"/>
        <v>0.9201388888905058</v>
      </c>
      <c r="H157" s="27">
        <f t="shared" si="76"/>
        <v>0.9201388888905058</v>
      </c>
      <c r="I157" s="20">
        <f t="shared" si="76"/>
        <v>0.9201388888905058</v>
      </c>
      <c r="J157" s="26">
        <f t="shared" si="76"/>
        <v>0.9201388888905058</v>
      </c>
      <c r="K157" s="27">
        <f t="shared" si="76"/>
        <v>0.9201388888905058</v>
      </c>
      <c r="L157" s="20">
        <f t="shared" si="76"/>
        <v>0.9201388888905058</v>
      </c>
      <c r="M157" s="26">
        <f t="shared" si="76"/>
        <v>0.9201388888905058</v>
      </c>
      <c r="N157" s="27">
        <f t="shared" si="76"/>
        <v>0.9201388888905058</v>
      </c>
      <c r="O157" s="20">
        <f t="shared" si="76"/>
        <v>0.9201388888905058</v>
      </c>
      <c r="P157" s="24">
        <f t="shared" si="76"/>
        <v>0.9201388888905058</v>
      </c>
      <c r="Q157" s="23">
        <f>Q156</f>
        <v>40048.5</v>
      </c>
      <c r="R157" s="15"/>
      <c r="S157" s="8">
        <f>Z157</f>
        <v>0.017361111111111112</v>
      </c>
      <c r="T157" s="22">
        <f>T156</f>
        <v>40049.42013888889</v>
      </c>
      <c r="U157" s="43" t="str">
        <f>CONCATENATE(ROUND(T156-39965,1),"  ")</f>
        <v>84.4  </v>
      </c>
      <c r="V157" s="19" t="str">
        <f>CONCATENATE(ROUND(T156-39965,1),"  ")</f>
        <v>84.4  </v>
      </c>
      <c r="Z157" s="46">
        <v>0.017361111111111112</v>
      </c>
    </row>
    <row r="158" spans="2:25" ht="12.75">
      <c r="B158" s="30" t="str">
        <f>'Trip Timeline'!X158</f>
        <v>Santa Monica, Calif. </v>
      </c>
      <c r="C158" s="28"/>
      <c r="D158" s="28"/>
      <c r="E158" s="28"/>
      <c r="F158" s="28"/>
      <c r="G158" s="28"/>
      <c r="H158" s="28"/>
      <c r="I158" s="28"/>
      <c r="J158" s="28"/>
      <c r="K158" s="28"/>
      <c r="L158" s="28"/>
      <c r="M158" s="28"/>
      <c r="N158" s="28"/>
      <c r="O158" s="28"/>
      <c r="P158" s="29"/>
      <c r="Q158" s="14">
        <f>Y158</f>
        <v>40049.4375</v>
      </c>
      <c r="R158" s="16">
        <f>Q158-INT(Q158)</f>
        <v>0.4375</v>
      </c>
      <c r="S158" s="7">
        <f>T158-Q158</f>
        <v>1.0597222222277196</v>
      </c>
      <c r="T158" s="14">
        <f>Q160-S159</f>
        <v>40050.49722222223</v>
      </c>
      <c r="U158" s="17">
        <f>(T158-INT(T158))</f>
        <v>0.4972222222277196</v>
      </c>
      <c r="V158" s="44">
        <f>T158-INT(T158)</f>
        <v>0.4972222222277196</v>
      </c>
      <c r="X158" s="48" t="s">
        <v>73</v>
      </c>
      <c r="Y158" s="49">
        <v>40049.4375</v>
      </c>
    </row>
    <row r="159" spans="2:26" ht="9" customHeight="1">
      <c r="B159" s="25">
        <f t="shared" si="76"/>
        <v>1.0597222222277196</v>
      </c>
      <c r="C159" s="20">
        <f t="shared" si="76"/>
        <v>1.0597222222277196</v>
      </c>
      <c r="D159" s="26">
        <f t="shared" si="76"/>
        <v>1.0597222222277196</v>
      </c>
      <c r="E159" s="27">
        <f t="shared" si="76"/>
        <v>1.0597222222277196</v>
      </c>
      <c r="F159" s="20">
        <f t="shared" si="76"/>
        <v>1.0597222222277196</v>
      </c>
      <c r="G159" s="26">
        <f t="shared" si="76"/>
        <v>1.0597222222277196</v>
      </c>
      <c r="H159" s="27">
        <f t="shared" si="76"/>
        <v>1.0597222222277196</v>
      </c>
      <c r="I159" s="20">
        <f t="shared" si="76"/>
        <v>1.0597222222277196</v>
      </c>
      <c r="J159" s="26">
        <f t="shared" si="76"/>
        <v>1.0597222222277196</v>
      </c>
      <c r="K159" s="27">
        <f t="shared" si="76"/>
        <v>1.0597222222277196</v>
      </c>
      <c r="L159" s="20">
        <f t="shared" si="76"/>
        <v>1.0597222222277196</v>
      </c>
      <c r="M159" s="26">
        <f t="shared" si="76"/>
        <v>1.0597222222277196</v>
      </c>
      <c r="N159" s="27">
        <f t="shared" si="76"/>
        <v>1.0597222222277196</v>
      </c>
      <c r="O159" s="20">
        <f t="shared" si="76"/>
        <v>1.0597222222277196</v>
      </c>
      <c r="P159" s="24">
        <f t="shared" si="76"/>
        <v>1.0597222222277196</v>
      </c>
      <c r="Q159" s="23">
        <f>Q158</f>
        <v>40049.4375</v>
      </c>
      <c r="R159" s="15"/>
      <c r="S159" s="8">
        <f>Z159</f>
        <v>0.2111111111111111</v>
      </c>
      <c r="T159" s="22">
        <f>T158</f>
        <v>40050.49722222223</v>
      </c>
      <c r="U159" s="43" t="str">
        <f>CONCATENATE(ROUND(T158-39965,1),"  ")</f>
        <v>85.5  </v>
      </c>
      <c r="V159" s="19" t="str">
        <f>CONCATENATE(ROUND(T158-39965,1),"  ")</f>
        <v>85.5  </v>
      </c>
      <c r="Z159" s="46">
        <v>0.2111111111111111</v>
      </c>
    </row>
    <row r="160" spans="2:25" ht="12.75" customHeight="1">
      <c r="B160" s="30" t="str">
        <f>'Trip Timeline'!X160</f>
        <v>Yosemite Nat'l Park</v>
      </c>
      <c r="C160" s="28"/>
      <c r="D160" s="28"/>
      <c r="E160" s="28"/>
      <c r="F160" s="28"/>
      <c r="G160" s="28"/>
      <c r="H160" s="28"/>
      <c r="I160" s="28"/>
      <c r="J160" s="28"/>
      <c r="K160" s="28"/>
      <c r="L160" s="28"/>
      <c r="M160" s="28"/>
      <c r="N160" s="28"/>
      <c r="O160" s="28"/>
      <c r="P160" s="29"/>
      <c r="Q160" s="14">
        <f>Y160</f>
        <v>40050.708333333336</v>
      </c>
      <c r="R160" s="16">
        <f>Q160-INT(Q160)</f>
        <v>0.7083333333357587</v>
      </c>
      <c r="S160" s="7">
        <f>T160-Q160</f>
        <v>1.7090277777751908</v>
      </c>
      <c r="T160" s="14">
        <f>Q162-S161</f>
        <v>40052.41736111111</v>
      </c>
      <c r="U160" s="17">
        <f>(T160-INT(T160))</f>
        <v>0.4173611111109494</v>
      </c>
      <c r="V160" s="44">
        <f>T160-INT(T160)</f>
        <v>0.4173611111109494</v>
      </c>
      <c r="X160" s="48" t="s">
        <v>92</v>
      </c>
      <c r="Y160" s="49">
        <v>40050.708333333336</v>
      </c>
    </row>
    <row r="161" spans="2:26" ht="9" customHeight="1">
      <c r="B161" s="25">
        <f t="shared" si="76"/>
        <v>1.7090277777751908</v>
      </c>
      <c r="C161" s="20">
        <f t="shared" si="76"/>
        <v>1.7090277777751908</v>
      </c>
      <c r="D161" s="26">
        <f t="shared" si="76"/>
        <v>1.7090277777751908</v>
      </c>
      <c r="E161" s="27">
        <f t="shared" si="76"/>
        <v>1.7090277777751908</v>
      </c>
      <c r="F161" s="20">
        <f t="shared" si="76"/>
        <v>1.7090277777751908</v>
      </c>
      <c r="G161" s="26">
        <f t="shared" si="76"/>
        <v>1.7090277777751908</v>
      </c>
      <c r="H161" s="27">
        <f t="shared" si="76"/>
        <v>1.7090277777751908</v>
      </c>
      <c r="I161" s="20">
        <f t="shared" si="76"/>
        <v>1.7090277777751908</v>
      </c>
      <c r="J161" s="26">
        <f t="shared" si="76"/>
        <v>1.7090277777751908</v>
      </c>
      <c r="K161" s="27">
        <f t="shared" si="76"/>
        <v>1.7090277777751908</v>
      </c>
      <c r="L161" s="20">
        <f t="shared" si="76"/>
        <v>1.7090277777751908</v>
      </c>
      <c r="M161" s="26">
        <f t="shared" si="76"/>
        <v>1.7090277777751908</v>
      </c>
      <c r="N161" s="27">
        <f t="shared" si="76"/>
        <v>1.7090277777751908</v>
      </c>
      <c r="O161" s="20">
        <f t="shared" si="76"/>
        <v>1.7090277777751908</v>
      </c>
      <c r="P161" s="24">
        <f t="shared" si="76"/>
        <v>1.7090277777751908</v>
      </c>
      <c r="Q161" s="23">
        <f>Q160</f>
        <v>40050.708333333336</v>
      </c>
      <c r="R161" s="15"/>
      <c r="S161" s="8">
        <f>Z161</f>
        <v>0.1451388888888889</v>
      </c>
      <c r="T161" s="22">
        <f>T160</f>
        <v>40052.41736111111</v>
      </c>
      <c r="U161" s="43" t="str">
        <f>CONCATENATE(ROUND(T160-39965,1),"  ")</f>
        <v>87.4  </v>
      </c>
      <c r="V161" s="19" t="str">
        <f>CONCATENATE(ROUND(T160-39965,1),"  ")</f>
        <v>87.4  </v>
      </c>
      <c r="Z161" s="46">
        <v>0.1451388888888889</v>
      </c>
    </row>
    <row r="162" spans="2:25" ht="14.25" customHeight="1">
      <c r="B162" s="30" t="str">
        <f>'Trip Timeline'!X162</f>
        <v>San Jose, Calif. </v>
      </c>
      <c r="C162" s="28"/>
      <c r="D162" s="28"/>
      <c r="E162" s="28"/>
      <c r="F162" s="28"/>
      <c r="G162" s="28"/>
      <c r="H162" s="28"/>
      <c r="I162" s="28"/>
      <c r="J162" s="28"/>
      <c r="K162" s="28"/>
      <c r="L162" s="28"/>
      <c r="M162" s="28"/>
      <c r="N162" s="28"/>
      <c r="O162" s="28"/>
      <c r="P162" s="29"/>
      <c r="Q162" s="14">
        <f>Y162</f>
        <v>40052.5625</v>
      </c>
      <c r="R162" s="16">
        <f>Q162-INT(Q162)</f>
        <v>0.5625</v>
      </c>
      <c r="S162" s="7">
        <f>T162-Q162</f>
        <v>0.2055555555562023</v>
      </c>
      <c r="T162" s="14">
        <f>Q164-S163</f>
        <v>40052.768055555556</v>
      </c>
      <c r="U162" s="17">
        <f>(T162-INT(T162))</f>
        <v>0.7680555555562023</v>
      </c>
      <c r="V162" s="44">
        <f>T162-INT(T162)</f>
        <v>0.7680555555562023</v>
      </c>
      <c r="X162" s="48" t="s">
        <v>75</v>
      </c>
      <c r="Y162" s="49">
        <v>40052.5625</v>
      </c>
    </row>
    <row r="163" spans="2:26" ht="9" customHeight="1">
      <c r="B163" s="25">
        <f aca="true" t="shared" si="77" ref="B163:P163">$S162</f>
        <v>0.2055555555562023</v>
      </c>
      <c r="C163" s="20">
        <f t="shared" si="77"/>
        <v>0.2055555555562023</v>
      </c>
      <c r="D163" s="26">
        <f t="shared" si="77"/>
        <v>0.2055555555562023</v>
      </c>
      <c r="E163" s="27">
        <f t="shared" si="77"/>
        <v>0.2055555555562023</v>
      </c>
      <c r="F163" s="20">
        <f t="shared" si="77"/>
        <v>0.2055555555562023</v>
      </c>
      <c r="G163" s="26">
        <f t="shared" si="77"/>
        <v>0.2055555555562023</v>
      </c>
      <c r="H163" s="27">
        <f t="shared" si="77"/>
        <v>0.2055555555562023</v>
      </c>
      <c r="I163" s="20">
        <f t="shared" si="77"/>
        <v>0.2055555555562023</v>
      </c>
      <c r="J163" s="26">
        <f t="shared" si="77"/>
        <v>0.2055555555562023</v>
      </c>
      <c r="K163" s="27">
        <f t="shared" si="77"/>
        <v>0.2055555555562023</v>
      </c>
      <c r="L163" s="20">
        <f t="shared" si="77"/>
        <v>0.2055555555562023</v>
      </c>
      <c r="M163" s="26">
        <f t="shared" si="77"/>
        <v>0.2055555555562023</v>
      </c>
      <c r="N163" s="27">
        <f t="shared" si="77"/>
        <v>0.2055555555562023</v>
      </c>
      <c r="O163" s="20">
        <f t="shared" si="77"/>
        <v>0.2055555555562023</v>
      </c>
      <c r="P163" s="24">
        <f t="shared" si="77"/>
        <v>0.2055555555562023</v>
      </c>
      <c r="Q163" s="23">
        <f>Q162</f>
        <v>40052.5625</v>
      </c>
      <c r="R163" s="15"/>
      <c r="S163" s="8">
        <f>Z163</f>
        <v>0.02361111111111111</v>
      </c>
      <c r="T163" s="22">
        <f>T162</f>
        <v>40052.768055555556</v>
      </c>
      <c r="U163" s="43" t="str">
        <f>CONCATENATE(ROUND(T162-39965,1),"  ")</f>
        <v>87.8  </v>
      </c>
      <c r="V163" s="19" t="str">
        <f>CONCATENATE(ROUND(T162-39965,1),"  ")</f>
        <v>87.8  </v>
      </c>
      <c r="Z163" s="46">
        <v>0.02361111111111111</v>
      </c>
    </row>
    <row r="164" spans="2:25" ht="12.75">
      <c r="B164" s="30" t="str">
        <f>'Trip Timeline'!X164</f>
        <v>Santa Cruz, Calif. </v>
      </c>
      <c r="C164" s="28"/>
      <c r="D164" s="28"/>
      <c r="E164" s="28"/>
      <c r="F164" s="28"/>
      <c r="G164" s="28"/>
      <c r="H164" s="28"/>
      <c r="I164" s="28"/>
      <c r="J164" s="28"/>
      <c r="K164" s="28"/>
      <c r="L164" s="28"/>
      <c r="M164" s="28"/>
      <c r="N164" s="28"/>
      <c r="O164" s="28"/>
      <c r="P164" s="29"/>
      <c r="Q164" s="14">
        <f>Y164</f>
        <v>40052.791666666664</v>
      </c>
      <c r="R164" s="16">
        <f>Q164-INT(Q164)</f>
        <v>0.7916666666642413</v>
      </c>
      <c r="S164" s="7">
        <f>T164-Q164</f>
        <v>0.6777777777824667</v>
      </c>
      <c r="T164" s="14">
        <f>Q166-S165</f>
        <v>40053.46944444445</v>
      </c>
      <c r="U164" s="17">
        <f>(T164-INT(T164))</f>
        <v>0.4694444444467081</v>
      </c>
      <c r="V164" s="44">
        <f>T164-INT(T164)</f>
        <v>0.4694444444467081</v>
      </c>
      <c r="X164" s="48" t="s">
        <v>74</v>
      </c>
      <c r="Y164" s="49">
        <v>40052.791666666664</v>
      </c>
    </row>
    <row r="165" spans="2:26" ht="9" customHeight="1">
      <c r="B165" s="25">
        <f aca="true" t="shared" si="78" ref="B165:P165">$S164</f>
        <v>0.6777777777824667</v>
      </c>
      <c r="C165" s="20">
        <f t="shared" si="78"/>
        <v>0.6777777777824667</v>
      </c>
      <c r="D165" s="26">
        <f t="shared" si="78"/>
        <v>0.6777777777824667</v>
      </c>
      <c r="E165" s="27">
        <f t="shared" si="78"/>
        <v>0.6777777777824667</v>
      </c>
      <c r="F165" s="20">
        <f t="shared" si="78"/>
        <v>0.6777777777824667</v>
      </c>
      <c r="G165" s="26">
        <f t="shared" si="78"/>
        <v>0.6777777777824667</v>
      </c>
      <c r="H165" s="27">
        <f t="shared" si="78"/>
        <v>0.6777777777824667</v>
      </c>
      <c r="I165" s="20">
        <f t="shared" si="78"/>
        <v>0.6777777777824667</v>
      </c>
      <c r="J165" s="26">
        <f t="shared" si="78"/>
        <v>0.6777777777824667</v>
      </c>
      <c r="K165" s="27">
        <f t="shared" si="78"/>
        <v>0.6777777777824667</v>
      </c>
      <c r="L165" s="20">
        <f t="shared" si="78"/>
        <v>0.6777777777824667</v>
      </c>
      <c r="M165" s="26">
        <f t="shared" si="78"/>
        <v>0.6777777777824667</v>
      </c>
      <c r="N165" s="27">
        <f t="shared" si="78"/>
        <v>0.6777777777824667</v>
      </c>
      <c r="O165" s="20">
        <f t="shared" si="78"/>
        <v>0.6777777777824667</v>
      </c>
      <c r="P165" s="24">
        <f t="shared" si="78"/>
        <v>0.6777777777824667</v>
      </c>
      <c r="Q165" s="23">
        <f>Q164</f>
        <v>40052.791666666664</v>
      </c>
      <c r="R165" s="15"/>
      <c r="S165" s="8">
        <f>Z165</f>
        <v>0.03055555555555556</v>
      </c>
      <c r="T165" s="22">
        <f>T164</f>
        <v>40053.46944444445</v>
      </c>
      <c r="U165" s="43" t="str">
        <f>CONCATENATE(ROUND(T164-39965,1),"  ")</f>
        <v>88.5  </v>
      </c>
      <c r="V165" s="19" t="str">
        <f>CONCATENATE(ROUND(T164-39965,1),"  ")</f>
        <v>88.5  </v>
      </c>
      <c r="Z165" s="46">
        <v>0.03055555555555556</v>
      </c>
    </row>
    <row r="166" spans="2:25" ht="12.75">
      <c r="B166" s="30" t="str">
        <f>'Trip Timeline'!X166</f>
        <v>San Francisco, Calif. </v>
      </c>
      <c r="C166" s="28"/>
      <c r="D166" s="28"/>
      <c r="E166" s="28"/>
      <c r="F166" s="28"/>
      <c r="G166" s="28"/>
      <c r="H166" s="28"/>
      <c r="I166" s="28"/>
      <c r="J166" s="28"/>
      <c r="K166" s="28"/>
      <c r="L166" s="28"/>
      <c r="M166" s="28"/>
      <c r="N166" s="28"/>
      <c r="O166" s="28"/>
      <c r="P166" s="29"/>
      <c r="Q166" s="14">
        <f>Y166</f>
        <v>40053.5</v>
      </c>
      <c r="R166" s="16">
        <f>Q166-INT(Q166)</f>
        <v>0.5</v>
      </c>
      <c r="S166" s="7">
        <f>T166-Q166</f>
        <v>2.819444444445253</v>
      </c>
      <c r="T166" s="14">
        <f>Q168-S167</f>
        <v>40056.319444444445</v>
      </c>
      <c r="U166" s="17">
        <f>(T166-INT(T166))</f>
        <v>0.3194444444452529</v>
      </c>
      <c r="V166" s="44">
        <f>T166-INT(T166)</f>
        <v>0.3194444444452529</v>
      </c>
      <c r="X166" s="48" t="s">
        <v>76</v>
      </c>
      <c r="Y166" s="49">
        <v>40053.5</v>
      </c>
    </row>
    <row r="167" spans="2:26" ht="9" customHeight="1">
      <c r="B167" s="25">
        <f aca="true" t="shared" si="79" ref="B167:P167">$S166</f>
        <v>2.819444444445253</v>
      </c>
      <c r="C167" s="20">
        <f t="shared" si="79"/>
        <v>2.819444444445253</v>
      </c>
      <c r="D167" s="26">
        <f t="shared" si="79"/>
        <v>2.819444444445253</v>
      </c>
      <c r="E167" s="27">
        <f t="shared" si="79"/>
        <v>2.819444444445253</v>
      </c>
      <c r="F167" s="20">
        <f t="shared" si="79"/>
        <v>2.819444444445253</v>
      </c>
      <c r="G167" s="26">
        <f t="shared" si="79"/>
        <v>2.819444444445253</v>
      </c>
      <c r="H167" s="27">
        <f t="shared" si="79"/>
        <v>2.819444444445253</v>
      </c>
      <c r="I167" s="20">
        <f t="shared" si="79"/>
        <v>2.819444444445253</v>
      </c>
      <c r="J167" s="26">
        <f t="shared" si="79"/>
        <v>2.819444444445253</v>
      </c>
      <c r="K167" s="27">
        <f t="shared" si="79"/>
        <v>2.819444444445253</v>
      </c>
      <c r="L167" s="20">
        <f t="shared" si="79"/>
        <v>2.819444444445253</v>
      </c>
      <c r="M167" s="26">
        <f t="shared" si="79"/>
        <v>2.819444444445253</v>
      </c>
      <c r="N167" s="27">
        <f t="shared" si="79"/>
        <v>2.819444444445253</v>
      </c>
      <c r="O167" s="20">
        <f t="shared" si="79"/>
        <v>2.819444444445253</v>
      </c>
      <c r="P167" s="24">
        <f t="shared" si="79"/>
        <v>2.819444444445253</v>
      </c>
      <c r="Q167" s="23">
        <f>Q166</f>
        <v>40053.5</v>
      </c>
      <c r="R167" s="15"/>
      <c r="S167" s="8">
        <f>Z167</f>
        <v>0.1388888888888889</v>
      </c>
      <c r="T167" s="22">
        <f>T166</f>
        <v>40056.319444444445</v>
      </c>
      <c r="U167" s="43" t="str">
        <f>CONCATENATE(ROUND(T166-39965,1),"  ")</f>
        <v>91.3  </v>
      </c>
      <c r="V167" s="19" t="str">
        <f>CONCATENATE(ROUND(T166-39965,1),"  ")</f>
        <v>91.3  </v>
      </c>
      <c r="Z167" s="46">
        <v>0.1388888888888889</v>
      </c>
    </row>
    <row r="168" spans="2:25" ht="12.75">
      <c r="B168" s="30" t="str">
        <f>'Trip Timeline'!X168</f>
        <v>Napa Valley, Calif. </v>
      </c>
      <c r="C168" s="28"/>
      <c r="D168" s="28"/>
      <c r="E168" s="28"/>
      <c r="F168" s="28"/>
      <c r="G168" s="28"/>
      <c r="H168" s="28"/>
      <c r="I168" s="28"/>
      <c r="J168" s="28"/>
      <c r="K168" s="28"/>
      <c r="L168" s="28"/>
      <c r="M168" s="28"/>
      <c r="N168" s="28"/>
      <c r="O168" s="28"/>
      <c r="P168" s="29"/>
      <c r="Q168" s="14">
        <f>Y168</f>
        <v>40056.458333333336</v>
      </c>
      <c r="R168" s="16">
        <f>Q168-INT(Q168)</f>
        <v>0.45833333333575865</v>
      </c>
      <c r="S168" s="7">
        <f>T168-Q168</f>
        <v>1.0208333333284827</v>
      </c>
      <c r="T168" s="14">
        <f>Q170-S169</f>
        <v>40057.479166666664</v>
      </c>
      <c r="U168" s="17">
        <f>(T168-INT(T168))</f>
        <v>0.47916666666424135</v>
      </c>
      <c r="V168" s="44">
        <f>T168-INT(T168)</f>
        <v>0.47916666666424135</v>
      </c>
      <c r="X168" s="48" t="s">
        <v>77</v>
      </c>
      <c r="Y168" s="49">
        <v>40056.458333333336</v>
      </c>
    </row>
    <row r="169" spans="2:26" ht="9" customHeight="1">
      <c r="B169" s="25">
        <f aca="true" t="shared" si="80" ref="B169:P169">$S168</f>
        <v>1.0208333333284827</v>
      </c>
      <c r="C169" s="20">
        <f t="shared" si="80"/>
        <v>1.0208333333284827</v>
      </c>
      <c r="D169" s="26">
        <f t="shared" si="80"/>
        <v>1.0208333333284827</v>
      </c>
      <c r="E169" s="27">
        <f t="shared" si="80"/>
        <v>1.0208333333284827</v>
      </c>
      <c r="F169" s="20">
        <f t="shared" si="80"/>
        <v>1.0208333333284827</v>
      </c>
      <c r="G169" s="26">
        <f t="shared" si="80"/>
        <v>1.0208333333284827</v>
      </c>
      <c r="H169" s="27">
        <f t="shared" si="80"/>
        <v>1.0208333333284827</v>
      </c>
      <c r="I169" s="20">
        <f t="shared" si="80"/>
        <v>1.0208333333284827</v>
      </c>
      <c r="J169" s="26">
        <f t="shared" si="80"/>
        <v>1.0208333333284827</v>
      </c>
      <c r="K169" s="27">
        <f t="shared" si="80"/>
        <v>1.0208333333284827</v>
      </c>
      <c r="L169" s="20">
        <f t="shared" si="80"/>
        <v>1.0208333333284827</v>
      </c>
      <c r="M169" s="26">
        <f t="shared" si="80"/>
        <v>1.0208333333284827</v>
      </c>
      <c r="N169" s="27">
        <f t="shared" si="80"/>
        <v>1.0208333333284827</v>
      </c>
      <c r="O169" s="20">
        <f t="shared" si="80"/>
        <v>1.0208333333284827</v>
      </c>
      <c r="P169" s="24">
        <f t="shared" si="80"/>
        <v>1.0208333333284827</v>
      </c>
      <c r="Q169" s="23">
        <f>Q168</f>
        <v>40056.458333333336</v>
      </c>
      <c r="R169" s="15"/>
      <c r="S169" s="8">
        <f>Z169</f>
        <v>0.020833333333333332</v>
      </c>
      <c r="T169" s="22">
        <f>T168</f>
        <v>40057.479166666664</v>
      </c>
      <c r="U169" s="43" t="str">
        <f>CONCATENATE(ROUND(T168-39965,1),"  ")</f>
        <v>92.5  </v>
      </c>
      <c r="V169" s="19" t="str">
        <f>CONCATENATE(ROUND(T168-39965,1),"  ")</f>
        <v>92.5  </v>
      </c>
      <c r="Z169" s="46">
        <v>0.020833333333333332</v>
      </c>
    </row>
    <row r="170" spans="2:25" ht="12.75">
      <c r="B170" s="30" t="str">
        <f>'Trip Timeline'!X170</f>
        <v>Sanoma Valley, Calif. </v>
      </c>
      <c r="C170" s="28"/>
      <c r="D170" s="28"/>
      <c r="E170" s="28"/>
      <c r="F170" s="28"/>
      <c r="G170" s="28"/>
      <c r="H170" s="28"/>
      <c r="I170" s="28"/>
      <c r="J170" s="28"/>
      <c r="K170" s="28"/>
      <c r="L170" s="28"/>
      <c r="M170" s="28"/>
      <c r="N170" s="28"/>
      <c r="O170" s="28"/>
      <c r="P170" s="29"/>
      <c r="Q170" s="14">
        <f>Y170</f>
        <v>40057.5</v>
      </c>
      <c r="R170" s="16">
        <f>Q170-INT(Q170)</f>
        <v>0.5</v>
      </c>
      <c r="S170" s="7">
        <f>T170-Q170</f>
        <v>0.9583333333357587</v>
      </c>
      <c r="T170" s="14">
        <f>Q172-S171</f>
        <v>40058.458333333336</v>
      </c>
      <c r="U170" s="17">
        <f>(T170-INT(T170))</f>
        <v>0.45833333333575865</v>
      </c>
      <c r="V170" s="44">
        <f>T170-INT(T170)</f>
        <v>0.45833333333575865</v>
      </c>
      <c r="X170" s="48" t="s">
        <v>93</v>
      </c>
      <c r="Y170" s="49">
        <v>40057.5</v>
      </c>
    </row>
    <row r="171" spans="2:26" ht="9" customHeight="1">
      <c r="B171" s="25">
        <f aca="true" t="shared" si="81" ref="B171:P171">$S170</f>
        <v>0.9583333333357587</v>
      </c>
      <c r="C171" s="20">
        <f t="shared" si="81"/>
        <v>0.9583333333357587</v>
      </c>
      <c r="D171" s="26">
        <f t="shared" si="81"/>
        <v>0.9583333333357587</v>
      </c>
      <c r="E171" s="27">
        <f t="shared" si="81"/>
        <v>0.9583333333357587</v>
      </c>
      <c r="F171" s="20">
        <f t="shared" si="81"/>
        <v>0.9583333333357587</v>
      </c>
      <c r="G171" s="26">
        <f t="shared" si="81"/>
        <v>0.9583333333357587</v>
      </c>
      <c r="H171" s="27">
        <f t="shared" si="81"/>
        <v>0.9583333333357587</v>
      </c>
      <c r="I171" s="20">
        <f t="shared" si="81"/>
        <v>0.9583333333357587</v>
      </c>
      <c r="J171" s="26">
        <f t="shared" si="81"/>
        <v>0.9583333333357587</v>
      </c>
      <c r="K171" s="27">
        <f t="shared" si="81"/>
        <v>0.9583333333357587</v>
      </c>
      <c r="L171" s="20">
        <f t="shared" si="81"/>
        <v>0.9583333333357587</v>
      </c>
      <c r="M171" s="26">
        <f t="shared" si="81"/>
        <v>0.9583333333357587</v>
      </c>
      <c r="N171" s="27">
        <f t="shared" si="81"/>
        <v>0.9583333333357587</v>
      </c>
      <c r="O171" s="20">
        <f t="shared" si="81"/>
        <v>0.9583333333357587</v>
      </c>
      <c r="P171" s="24">
        <f t="shared" si="81"/>
        <v>0.9583333333357587</v>
      </c>
      <c r="Q171" s="23">
        <f>Q170</f>
        <v>40057.5</v>
      </c>
      <c r="R171" s="15"/>
      <c r="S171" s="8">
        <f>Z171</f>
        <v>0</v>
      </c>
      <c r="T171" s="22">
        <f>T170</f>
        <v>40058.458333333336</v>
      </c>
      <c r="U171" s="43" t="str">
        <f>CONCATENATE(ROUND(T170-39965,1),"  ")</f>
        <v>93.5  </v>
      </c>
      <c r="V171" s="19" t="str">
        <f>CONCATENATE(ROUND(T170-39965,1),"  ")</f>
        <v>93.5  </v>
      </c>
      <c r="Z171" s="46">
        <v>0</v>
      </c>
    </row>
    <row r="172" spans="2:25" ht="12.75">
      <c r="B172" s="30" t="str">
        <f>'Trip Timeline'!X172</f>
        <v>Pacific Coastal Highway </v>
      </c>
      <c r="C172" s="28"/>
      <c r="D172" s="28"/>
      <c r="E172" s="28"/>
      <c r="F172" s="28"/>
      <c r="G172" s="28"/>
      <c r="H172" s="28"/>
      <c r="I172" s="28"/>
      <c r="J172" s="28"/>
      <c r="K172" s="28"/>
      <c r="L172" s="28"/>
      <c r="M172" s="28"/>
      <c r="N172" s="28"/>
      <c r="O172" s="28"/>
      <c r="P172" s="29"/>
      <c r="Q172" s="14">
        <f>Y172</f>
        <v>40058.458333333336</v>
      </c>
      <c r="R172" s="16">
        <f>Q172-INT(Q172)</f>
        <v>0.45833333333575865</v>
      </c>
      <c r="S172" s="7">
        <f>T172-Q172</f>
        <v>2</v>
      </c>
      <c r="T172" s="14">
        <f>Q174-S173</f>
        <v>40060.458333333336</v>
      </c>
      <c r="U172" s="17">
        <f>(T172-INT(T172))</f>
        <v>0.45833333333575865</v>
      </c>
      <c r="V172" s="44">
        <f>T172-INT(T172)</f>
        <v>0.45833333333575865</v>
      </c>
      <c r="X172" s="48" t="s">
        <v>78</v>
      </c>
      <c r="Y172" s="49">
        <v>40058.458333333336</v>
      </c>
    </row>
    <row r="173" spans="2:26" ht="9" customHeight="1">
      <c r="B173" s="25">
        <f aca="true" t="shared" si="82" ref="B173:P173">$S172</f>
        <v>2</v>
      </c>
      <c r="C173" s="20">
        <f t="shared" si="82"/>
        <v>2</v>
      </c>
      <c r="D173" s="26">
        <f t="shared" si="82"/>
        <v>2</v>
      </c>
      <c r="E173" s="27">
        <f t="shared" si="82"/>
        <v>2</v>
      </c>
      <c r="F173" s="20">
        <f t="shared" si="82"/>
        <v>2</v>
      </c>
      <c r="G173" s="26">
        <f t="shared" si="82"/>
        <v>2</v>
      </c>
      <c r="H173" s="27">
        <f t="shared" si="82"/>
        <v>2</v>
      </c>
      <c r="I173" s="20">
        <f t="shared" si="82"/>
        <v>2</v>
      </c>
      <c r="J173" s="26">
        <f t="shared" si="82"/>
        <v>2</v>
      </c>
      <c r="K173" s="27">
        <f t="shared" si="82"/>
        <v>2</v>
      </c>
      <c r="L173" s="20">
        <f t="shared" si="82"/>
        <v>2</v>
      </c>
      <c r="M173" s="26">
        <f t="shared" si="82"/>
        <v>2</v>
      </c>
      <c r="N173" s="27">
        <f t="shared" si="82"/>
        <v>2</v>
      </c>
      <c r="O173" s="20">
        <f t="shared" si="82"/>
        <v>2</v>
      </c>
      <c r="P173" s="24">
        <f t="shared" si="82"/>
        <v>2</v>
      </c>
      <c r="Q173" s="23">
        <f>Q172</f>
        <v>40058.458333333336</v>
      </c>
      <c r="R173" s="15"/>
      <c r="S173" s="8">
        <f>Z173</f>
        <v>0</v>
      </c>
      <c r="T173" s="22">
        <f>T172</f>
        <v>40060.458333333336</v>
      </c>
      <c r="U173" s="43" t="str">
        <f>CONCATENATE(ROUND(T172-39965,1),"  ")</f>
        <v>95.5  </v>
      </c>
      <c r="V173" s="19" t="str">
        <f>CONCATENATE(ROUND(T172-39965,1),"  ")</f>
        <v>95.5  </v>
      </c>
      <c r="Z173" s="46">
        <v>0</v>
      </c>
    </row>
    <row r="174" spans="2:25" ht="12.75">
      <c r="B174" s="30" t="str">
        <f>'Trip Timeline'!X174</f>
        <v>Eugene, Ore. </v>
      </c>
      <c r="C174" s="28"/>
      <c r="D174" s="28"/>
      <c r="E174" s="28"/>
      <c r="F174" s="28"/>
      <c r="G174" s="28"/>
      <c r="H174" s="28"/>
      <c r="I174" s="28"/>
      <c r="J174" s="28"/>
      <c r="K174" s="28"/>
      <c r="L174" s="28"/>
      <c r="M174" s="28"/>
      <c r="N174" s="28"/>
      <c r="O174" s="28"/>
      <c r="P174" s="29"/>
      <c r="Q174" s="14">
        <f>Y174</f>
        <v>40060.458333333336</v>
      </c>
      <c r="R174" s="16">
        <f>Q174-INT(Q174)</f>
        <v>0.45833333333575865</v>
      </c>
      <c r="S174" s="7">
        <f>T174-Q174</f>
        <v>0.5833333333357587</v>
      </c>
      <c r="T174" s="14">
        <f>Q176-S175</f>
        <v>40061.04166666667</v>
      </c>
      <c r="U174" s="17">
        <f>(T174-INT(T174))</f>
        <v>0.041666666671517305</v>
      </c>
      <c r="V174" s="44">
        <f>T174-INT(T174)</f>
        <v>0.041666666671517305</v>
      </c>
      <c r="X174" s="48" t="s">
        <v>79</v>
      </c>
      <c r="Y174" s="49">
        <v>40060.458333333336</v>
      </c>
    </row>
    <row r="175" spans="2:26" ht="9" customHeight="1">
      <c r="B175" s="25">
        <f aca="true" t="shared" si="83" ref="B175:P175">$S174</f>
        <v>0.5833333333357587</v>
      </c>
      <c r="C175" s="20">
        <f t="shared" si="83"/>
        <v>0.5833333333357587</v>
      </c>
      <c r="D175" s="26">
        <f t="shared" si="83"/>
        <v>0.5833333333357587</v>
      </c>
      <c r="E175" s="27">
        <f t="shared" si="83"/>
        <v>0.5833333333357587</v>
      </c>
      <c r="F175" s="20">
        <f t="shared" si="83"/>
        <v>0.5833333333357587</v>
      </c>
      <c r="G175" s="26">
        <f t="shared" si="83"/>
        <v>0.5833333333357587</v>
      </c>
      <c r="H175" s="27">
        <f t="shared" si="83"/>
        <v>0.5833333333357587</v>
      </c>
      <c r="I175" s="20">
        <f t="shared" si="83"/>
        <v>0.5833333333357587</v>
      </c>
      <c r="J175" s="26">
        <f t="shared" si="83"/>
        <v>0.5833333333357587</v>
      </c>
      <c r="K175" s="27">
        <f t="shared" si="83"/>
        <v>0.5833333333357587</v>
      </c>
      <c r="L175" s="20">
        <f t="shared" si="83"/>
        <v>0.5833333333357587</v>
      </c>
      <c r="M175" s="26">
        <f t="shared" si="83"/>
        <v>0.5833333333357587</v>
      </c>
      <c r="N175" s="27">
        <f t="shared" si="83"/>
        <v>0.5833333333357587</v>
      </c>
      <c r="O175" s="20">
        <f t="shared" si="83"/>
        <v>0.5833333333357587</v>
      </c>
      <c r="P175" s="24">
        <f t="shared" si="83"/>
        <v>0.5833333333357587</v>
      </c>
      <c r="Q175" s="23">
        <f>Q174</f>
        <v>40060.458333333336</v>
      </c>
      <c r="R175" s="15"/>
      <c r="S175" s="8">
        <f>Z175</f>
        <v>0.4166666666666667</v>
      </c>
      <c r="T175" s="22">
        <f>T174</f>
        <v>40061.04166666667</v>
      </c>
      <c r="U175" s="43" t="str">
        <f>CONCATENATE(ROUND(T174-39965,1),"  ")</f>
        <v>96  </v>
      </c>
      <c r="V175" s="19" t="str">
        <f>CONCATENATE(ROUND(T174-39965,1),"  ")</f>
        <v>96  </v>
      </c>
      <c r="Z175" s="46">
        <v>0.4166666666666667</v>
      </c>
    </row>
    <row r="176" spans="2:25" ht="12.75">
      <c r="B176" s="30" t="str">
        <f>'Trip Timeline'!X176</f>
        <v>Olympic Nat'l Park</v>
      </c>
      <c r="C176" s="28"/>
      <c r="D176" s="28"/>
      <c r="E176" s="28"/>
      <c r="F176" s="28"/>
      <c r="G176" s="28"/>
      <c r="H176" s="28"/>
      <c r="I176" s="28"/>
      <c r="J176" s="28"/>
      <c r="K176" s="28"/>
      <c r="L176" s="28"/>
      <c r="M176" s="28"/>
      <c r="N176" s="28"/>
      <c r="O176" s="28"/>
      <c r="P176" s="29"/>
      <c r="Q176" s="14">
        <f>Y176</f>
        <v>40061.458333333336</v>
      </c>
      <c r="R176" s="16">
        <f>Q176-INT(Q176)</f>
        <v>0.45833333333575865</v>
      </c>
      <c r="S176" s="7">
        <f>T176-Q176</f>
        <v>0.9486111111109494</v>
      </c>
      <c r="T176" s="14">
        <f>Q178-S177</f>
        <v>40062.40694444445</v>
      </c>
      <c r="U176" s="17">
        <f>(T176-INT(T176))</f>
        <v>0.4069444444467081</v>
      </c>
      <c r="V176" s="44">
        <f>T176-INT(T176)</f>
        <v>0.4069444444467081</v>
      </c>
      <c r="X176" s="48" t="s">
        <v>97</v>
      </c>
      <c r="Y176" s="49">
        <v>40061.458333333336</v>
      </c>
    </row>
    <row r="177" spans="2:26" ht="9" customHeight="1">
      <c r="B177" s="25">
        <f aca="true" t="shared" si="84" ref="B177:P177">$S176</f>
        <v>0.9486111111109494</v>
      </c>
      <c r="C177" s="20">
        <f t="shared" si="84"/>
        <v>0.9486111111109494</v>
      </c>
      <c r="D177" s="26">
        <f t="shared" si="84"/>
        <v>0.9486111111109494</v>
      </c>
      <c r="E177" s="27">
        <f t="shared" si="84"/>
        <v>0.9486111111109494</v>
      </c>
      <c r="F177" s="20">
        <f t="shared" si="84"/>
        <v>0.9486111111109494</v>
      </c>
      <c r="G177" s="26">
        <f t="shared" si="84"/>
        <v>0.9486111111109494</v>
      </c>
      <c r="H177" s="27">
        <f t="shared" si="84"/>
        <v>0.9486111111109494</v>
      </c>
      <c r="I177" s="20">
        <f t="shared" si="84"/>
        <v>0.9486111111109494</v>
      </c>
      <c r="J177" s="26">
        <f t="shared" si="84"/>
        <v>0.9486111111109494</v>
      </c>
      <c r="K177" s="27">
        <f t="shared" si="84"/>
        <v>0.9486111111109494</v>
      </c>
      <c r="L177" s="20">
        <f t="shared" si="84"/>
        <v>0.9486111111109494</v>
      </c>
      <c r="M177" s="26">
        <f t="shared" si="84"/>
        <v>0.9486111111109494</v>
      </c>
      <c r="N177" s="27">
        <f t="shared" si="84"/>
        <v>0.9486111111109494</v>
      </c>
      <c r="O177" s="20">
        <f t="shared" si="84"/>
        <v>0.9486111111109494</v>
      </c>
      <c r="P177" s="24">
        <f t="shared" si="84"/>
        <v>0.9486111111109494</v>
      </c>
      <c r="Q177" s="23">
        <f>Q176</f>
        <v>40061.458333333336</v>
      </c>
      <c r="R177" s="15"/>
      <c r="S177" s="8">
        <f>Z177</f>
        <v>0.11388888888888889</v>
      </c>
      <c r="T177" s="22">
        <f>T176</f>
        <v>40062.40694444445</v>
      </c>
      <c r="U177" s="43" t="str">
        <f>CONCATENATE(ROUND(T176-39965,1),"  ")</f>
        <v>97.4  </v>
      </c>
      <c r="V177" s="19" t="str">
        <f>CONCATENATE(ROUND(T176-39965,1),"  ")</f>
        <v>97.4  </v>
      </c>
      <c r="Z177" s="46">
        <v>0.11388888888888889</v>
      </c>
    </row>
    <row r="178" spans="2:25" ht="12.75">
      <c r="B178" s="30" t="str">
        <f>'Trip Timeline'!X178</f>
        <v>Seattle, Wa. </v>
      </c>
      <c r="C178" s="28"/>
      <c r="D178" s="28"/>
      <c r="E178" s="28"/>
      <c r="F178" s="28"/>
      <c r="G178" s="28"/>
      <c r="H178" s="28"/>
      <c r="I178" s="28"/>
      <c r="J178" s="28"/>
      <c r="K178" s="28"/>
      <c r="L178" s="28"/>
      <c r="M178" s="28"/>
      <c r="N178" s="28"/>
      <c r="O178" s="28"/>
      <c r="P178" s="29"/>
      <c r="Q178" s="14">
        <f>Y178</f>
        <v>40062.520833333336</v>
      </c>
      <c r="R178" s="16">
        <f>Q178-INT(Q178)</f>
        <v>0.5208333333357587</v>
      </c>
      <c r="S178" s="7">
        <f>T178-Q178</f>
        <v>1.0729166666642413</v>
      </c>
      <c r="T178" s="14">
        <f>Q180-S179</f>
        <v>40063.59375</v>
      </c>
      <c r="U178" s="17">
        <f>(T178-INT(T178))</f>
        <v>0.59375</v>
      </c>
      <c r="V178" s="44">
        <f>T178-INT(T178)</f>
        <v>0.59375</v>
      </c>
      <c r="X178" s="48" t="s">
        <v>80</v>
      </c>
      <c r="Y178" s="49">
        <v>40062.520833333336</v>
      </c>
    </row>
    <row r="179" spans="2:26" ht="9" customHeight="1">
      <c r="B179" s="25">
        <f aca="true" t="shared" si="85" ref="B179:P179">$S178</f>
        <v>1.0729166666642413</v>
      </c>
      <c r="C179" s="20">
        <f t="shared" si="85"/>
        <v>1.0729166666642413</v>
      </c>
      <c r="D179" s="26">
        <f t="shared" si="85"/>
        <v>1.0729166666642413</v>
      </c>
      <c r="E179" s="27">
        <f t="shared" si="85"/>
        <v>1.0729166666642413</v>
      </c>
      <c r="F179" s="20">
        <f t="shared" si="85"/>
        <v>1.0729166666642413</v>
      </c>
      <c r="G179" s="26">
        <f t="shared" si="85"/>
        <v>1.0729166666642413</v>
      </c>
      <c r="H179" s="27">
        <f t="shared" si="85"/>
        <v>1.0729166666642413</v>
      </c>
      <c r="I179" s="20">
        <f t="shared" si="85"/>
        <v>1.0729166666642413</v>
      </c>
      <c r="J179" s="26">
        <f t="shared" si="85"/>
        <v>1.0729166666642413</v>
      </c>
      <c r="K179" s="27">
        <f t="shared" si="85"/>
        <v>1.0729166666642413</v>
      </c>
      <c r="L179" s="20">
        <f t="shared" si="85"/>
        <v>1.0729166666642413</v>
      </c>
      <c r="M179" s="26">
        <f t="shared" si="85"/>
        <v>1.0729166666642413</v>
      </c>
      <c r="N179" s="27">
        <f t="shared" si="85"/>
        <v>1.0729166666642413</v>
      </c>
      <c r="O179" s="20">
        <f t="shared" si="85"/>
        <v>1.0729166666642413</v>
      </c>
      <c r="P179" s="24">
        <f t="shared" si="85"/>
        <v>1.0729166666642413</v>
      </c>
      <c r="Q179" s="23">
        <f>Q178</f>
        <v>40062.520833333336</v>
      </c>
      <c r="R179" s="15"/>
      <c r="S179" s="8">
        <f>Z179</f>
        <v>0.11458333333333334</v>
      </c>
      <c r="T179" s="22">
        <f>T178</f>
        <v>40063.59375</v>
      </c>
      <c r="U179" s="43" t="str">
        <f>CONCATENATE(ROUND(T178-39965,1),"  ")</f>
        <v>98.6  </v>
      </c>
      <c r="V179" s="19" t="str">
        <f>CONCATENATE(ROUND(T178-39965,1),"  ")</f>
        <v>98.6  </v>
      </c>
      <c r="Z179" s="46">
        <v>0.11458333333333334</v>
      </c>
    </row>
    <row r="180" spans="2:25" ht="12.75">
      <c r="B180" s="30" t="str">
        <f>'Trip Timeline'!X180</f>
        <v>Portland, Ore. </v>
      </c>
      <c r="C180" s="28"/>
      <c r="D180" s="28"/>
      <c r="E180" s="28"/>
      <c r="F180" s="28"/>
      <c r="G180" s="28"/>
      <c r="H180" s="28"/>
      <c r="I180" s="28"/>
      <c r="J180" s="28"/>
      <c r="K180" s="28"/>
      <c r="L180" s="28"/>
      <c r="M180" s="28"/>
      <c r="N180" s="28"/>
      <c r="O180" s="28"/>
      <c r="P180" s="29"/>
      <c r="Q180" s="14">
        <f>'Trip Timeline'!Y180</f>
        <v>40063.708333333336</v>
      </c>
      <c r="R180" s="16">
        <f>Q180-INT(Q180)</f>
        <v>0.7083333333357587</v>
      </c>
      <c r="S180" s="36" t="s">
        <v>94</v>
      </c>
      <c r="T180" s="37"/>
      <c r="U180" s="41" t="s">
        <v>94</v>
      </c>
      <c r="V180" s="41" t="s">
        <v>94</v>
      </c>
      <c r="X180" s="48" t="s">
        <v>81</v>
      </c>
      <c r="Y180" s="49">
        <v>40063.708333333336</v>
      </c>
    </row>
    <row r="181" spans="2:22" ht="9" customHeight="1" thickBot="1">
      <c r="B181" s="31" t="str">
        <f aca="true" t="shared" si="86" ref="B181:P181">$S180</f>
        <v>?</v>
      </c>
      <c r="C181" s="21" t="str">
        <f t="shared" si="86"/>
        <v>?</v>
      </c>
      <c r="D181" s="32" t="str">
        <f t="shared" si="86"/>
        <v>?</v>
      </c>
      <c r="E181" s="33" t="str">
        <f t="shared" si="86"/>
        <v>?</v>
      </c>
      <c r="F181" s="21" t="str">
        <f t="shared" si="86"/>
        <v>?</v>
      </c>
      <c r="G181" s="32" t="str">
        <f t="shared" si="86"/>
        <v>?</v>
      </c>
      <c r="H181" s="33" t="str">
        <f t="shared" si="86"/>
        <v>?</v>
      </c>
      <c r="I181" s="21" t="str">
        <f t="shared" si="86"/>
        <v>?</v>
      </c>
      <c r="J181" s="32" t="str">
        <f t="shared" si="86"/>
        <v>?</v>
      </c>
      <c r="K181" s="33" t="str">
        <f t="shared" si="86"/>
        <v>?</v>
      </c>
      <c r="L181" s="21" t="str">
        <f t="shared" si="86"/>
        <v>?</v>
      </c>
      <c r="M181" s="32" t="str">
        <f t="shared" si="86"/>
        <v>?</v>
      </c>
      <c r="N181" s="33" t="str">
        <f t="shared" si="86"/>
        <v>?</v>
      </c>
      <c r="O181" s="21" t="str">
        <f t="shared" si="86"/>
        <v>?</v>
      </c>
      <c r="P181" s="34" t="str">
        <f t="shared" si="86"/>
        <v>?</v>
      </c>
      <c r="Q181" s="35">
        <f>Q180</f>
        <v>40063.708333333336</v>
      </c>
      <c r="R181" s="18"/>
      <c r="S181" s="38"/>
      <c r="T181" s="39"/>
      <c r="U181" s="40"/>
      <c r="V181" s="40"/>
    </row>
  </sheetData>
  <mergeCells count="4">
    <mergeCell ref="T2:U2"/>
    <mergeCell ref="Q2:R2"/>
    <mergeCell ref="B2:P2"/>
    <mergeCell ref="B3:P3"/>
  </mergeCells>
  <conditionalFormatting sqref="R180 U180:V180 R154 U162:V162 U164:V164 U166:V166 U168:V168 U170:V170 U172:V172 U174:V174 U176:V176 U178:V178 R162 R164 R166 R168 R170 R172 R174 R176 R178 U4:V4 R4 U6:V6 U8:V8 U10:V10 U12:V12 U14:V14 U16:V16 U18:V18 U20:V20 U22:V22 U24:V24 U26:V26 U28:V28 U30:V30 U32:V32 U34:V34 U36:V36 U38:V38 U40:V40 U42:V42 U44:V44 U46:V46 U48:V48 U50:V50 U52:V52 U54:V54 U56:V56 U58:V58 U60:V60 U62:V62 U64:V64 U66:V66 U68:V68 U70:V70 U72:V72 U74:V74 U76:V76 U78:V78 U80:V80 U82:V82 U84:V84 U86:V86 U88:V88 U90:V90 U92:V92 U94:V94 U96:V96 U98:V98 U100:V100 U102:V102 U104:V104 U106:V106 U108:V108 U110:V110 U112:V112 U114:V114 U116:V116 U118:V118 U120:V120 U122:V122 U124:V124 U126:V126 U128:V128 U130:V130 U132:V132 U134:V134 U136:V136 U138:V138 U140:V140 U142:V142 U144:V144 U146:V146 U148:V148 U150:V150 U152:V152 U154:V154 U156:V156 R156 R6 R8 R10 R12 R14 R16 R18 R20 R22 R24 R26 R28 R30 R32 R34 R36 R38 R40 R42 R44 R46 R48 R50 R52 R54 R56 R58 R60 R62 R64 R66 R68 R70 R72 R74 R76 R78 R80 R82 R84 R86 R88 R90 R92 R94 R96 R98 R100 R102 R104 R106 R108 R110 R112 R114 R116 R118 R120 R122 R124 R126 R128 R130 R132 R134 R136 R138 R140 R142 R144 R146 R148 R150 R152 U158:V158 U160:V160 R158 R160">
    <cfRule type="cellIs" priority="1" dxfId="0" operator="between" stopIfTrue="1">
      <formula>0.208333333333333</formula>
      <formula>0.458333333333333</formula>
    </cfRule>
    <cfRule type="cellIs" priority="2" dxfId="1" operator="between" stopIfTrue="1">
      <formula>0.458333333333333</formula>
      <formula>0.708333333333333</formula>
    </cfRule>
    <cfRule type="cellIs" priority="3" dxfId="2" operator="between" stopIfTrue="1">
      <formula>0.708333333333333</formula>
      <formula>0.958333333333333</formula>
    </cfRule>
  </conditionalFormatting>
  <conditionalFormatting sqref="S181 S157 S163 S165 S167 S169 S171 S173 S175 S177 S179 S5 S7 S9 S11 S13 S15 S17 S19 S21 S23 S25 S27 S29 S31 S33 S35 S37 S39 S41 S43 S45 S47 S49 S51 S53 S55 S57 S59 S61 S63 S65 S67 S69 S71 S73 S75 S77 S79 S81 S83 S85 S87 S89 S91 S93 S95 S97 S99 S101 S103 S105 S107 S109 S111 S113 S115 S117 S119 S121 S123 S125 S127 S129 S131 S133 S135 S137 S139 S141 S143 S145 S147 S149 S151 S153 S155 S159 S161">
    <cfRule type="cellIs" priority="4" dxfId="3" operator="between" stopIfTrue="1">
      <formula>1/24</formula>
      <formula>2.5/24</formula>
    </cfRule>
    <cfRule type="cellIs" priority="5" dxfId="4" operator="between" stopIfTrue="1">
      <formula>2.5/24</formula>
      <formula>6/24</formula>
    </cfRule>
    <cfRule type="cellIs" priority="6" dxfId="0" operator="greaterThan" stopIfTrue="1">
      <formula>6/24</formula>
    </cfRule>
  </conditionalFormatting>
  <conditionalFormatting sqref="B181 B179 B171 B163 B165 B169 B173 B167 B67 B175 B177 B135 B129 B137 B133 B75 B139 B143 B147 B107 B151 B111 B155 B115 B71 B121 B123 B127 B131 B125 B119 B141 B145 B105 B149 B109 B153 B113 B157 B117 B5 B43 B7 B47 B9 B13 B17 B21 B25 B29 B35 B37 B41 B45 B39 B33 B11 B15 B19 B23 B27 B31 B49 B93 B87 B51 B95 B91 B53 B97 B57 B101 B61 B65 B69 B73 B79 B81 B85 B89 B83 B77 B55 B99 B59 B103 B63 B159 B161">
    <cfRule type="cellIs" priority="7" dxfId="5" operator="between" stopIfTrue="1">
      <formula>0</formula>
      <formula>0.1111</formula>
    </cfRule>
    <cfRule type="cellIs" priority="8" dxfId="6" operator="between" stopIfTrue="1">
      <formula>0.1111</formula>
      <formula>0.2222</formula>
    </cfRule>
    <cfRule type="cellIs" priority="9" dxfId="7" operator="greaterThan" stopIfTrue="1">
      <formula>0.2222</formula>
    </cfRule>
  </conditionalFormatting>
  <conditionalFormatting sqref="C181 C179 C171 C163 C165 C169 C173 C167 C67 C175 C177 C135 C129 C137 C133 C75 C139 C143 C147 C107 C151 C111 C155 C115 C71 C121 C123 C127 C131 C125 C119 C141 C145 C105 C149 C109 C153 C113 C157 C117 C5 C43 C7 C47 C9 C13 C17 C21 C25 C29 C35 C37 C41 C45 C39 C33 C11 C15 C19 C23 C27 C31 C49 C93 C87 C51 C95 C91 C53 C97 C57 C101 C61 C65 C69 C73 C79 C81 C85 C89 C83 C77 C55 C99 C59 C103 C63 C159 C161">
    <cfRule type="cellIs" priority="10" dxfId="5" operator="between" stopIfTrue="1">
      <formula>0.3333</formula>
      <formula>0.4444</formula>
    </cfRule>
    <cfRule type="cellIs" priority="11" dxfId="6" operator="between" stopIfTrue="1">
      <formula>0.4444</formula>
      <formula>0.5555</formula>
    </cfRule>
    <cfRule type="cellIs" priority="12" dxfId="7" operator="greaterThan" stopIfTrue="1">
      <formula>0.5555</formula>
    </cfRule>
  </conditionalFormatting>
  <conditionalFormatting sqref="G181 G179 G171 G163 G165 G169 G173 G167 G67 G175 G177 G135 G129 G137 G133 G75 G139 G143 G147 G107 G151 G111 G155 G115 G71 G121 G123 G127 G131 G125 G119 G141 G145 G105 G149 G109 G153 G113 G157 G117 G5 G43 G7 G47 G9 G13 G17 G21 G25 G29 G35 G37 G41 G45 G39 G33 G11 G15 G19 G23 G27 G31 G49 G93 G87 G51 G95 G91 G53 G97 G57 G101 G61 G65 G69 G73 G79 G81 G85 G89 G83 G77 G55 G99 G59 G103 G63 G159 G161">
    <cfRule type="cellIs" priority="13" dxfId="5" operator="between" stopIfTrue="1">
      <formula>1.6666</formula>
      <formula>1.7777</formula>
    </cfRule>
    <cfRule type="cellIs" priority="14" dxfId="6" operator="between" stopIfTrue="1">
      <formula>1.7777</formula>
      <formula>1.8888</formula>
    </cfRule>
    <cfRule type="cellIs" priority="15" dxfId="7" operator="greaterThan" stopIfTrue="1">
      <formula>1.8888</formula>
    </cfRule>
  </conditionalFormatting>
  <conditionalFormatting sqref="D181 D179 D171 D163 D165 D169 D173 D167 D67 D175 D177 D135 D129 D137 D133 D75 D139 D143 D147 D107 D151 D111 D155 D115 D71 D121 D123 D127 D131 D125 D119 D141 D145 D105 D149 D109 D153 D113 D157 D117 D5 D43 D7 D47 D9 D13 D17 D21 D25 D29 D35 D37 D41 D45 D39 D33 D11 D15 D19 D23 D27 D31 D49 D93 D87 D51 D95 D91 D53 D97 D57 D101 D61 D65 D69 D73 D79 D81 D85 D89 D83 D77 D55 D99 D59 D103 D63 D159 D161">
    <cfRule type="cellIs" priority="16" dxfId="5" operator="between" stopIfTrue="1">
      <formula>0.6666</formula>
      <formula>0.7777</formula>
    </cfRule>
    <cfRule type="cellIs" priority="17" dxfId="6" operator="between" stopIfTrue="1">
      <formula>0.7777</formula>
      <formula>0.8888</formula>
    </cfRule>
    <cfRule type="cellIs" priority="18" dxfId="7" operator="greaterThan" stopIfTrue="1">
      <formula>0.8888</formula>
    </cfRule>
  </conditionalFormatting>
  <conditionalFormatting sqref="E181 E179 E171 E163 E165 E169 E173 E167 E67 E175 E177 E135 E129 E137 E133 E75 E139 E143 E147 E107 E151 E111 E155 E115 E71 E121 E123 E127 E131 E125 E119 E141 E145 E105 E149 E109 E153 E113 E157 E117 E5 E43 E7 E47 E9 E13 E17 E21 E25 E29 E35 E37 E41 E45 E39 E33 E11 E15 E19 E23 E27 E31 E49 E93 E87 E51 E95 E91 E53 E97 E57 E101 E61 E65 E69 E73 E79 E81 E85 E89 E83 E77 E55 E99 E59 E103 E63 E159 E161">
    <cfRule type="cellIs" priority="19" dxfId="5" operator="between" stopIfTrue="1">
      <formula>1</formula>
      <formula>1.1111</formula>
    </cfRule>
    <cfRule type="cellIs" priority="20" dxfId="6" operator="between" stopIfTrue="1">
      <formula>1.1111</formula>
      <formula>1.2222</formula>
    </cfRule>
    <cfRule type="cellIs" priority="21" dxfId="7" operator="greaterThan" stopIfTrue="1">
      <formula>1.2222</formula>
    </cfRule>
  </conditionalFormatting>
  <conditionalFormatting sqref="F181 F179 F171 F163 F165 F169 F173 F167 F67 F175 F177 F135 F129 F137 F133 F75 F139 F143 F147 F107 F151 F111 F155 F115 F71 F121 F123 F127 F131 F125 F119 F141 F145 F105 F149 F109 F153 F113 F157 F117 F5 F43 F7 F47 F9 F13 F17 F21 F25 F29 F35 F37 F41 F45 F39 F33 F11 F15 F19 F23 F27 F31 F49 F93 F87 F51 F95 F91 F53 F97 F57 F101 F61 F65 F69 F73 F79 F81 F85 F89 F83 F77 F55 F99 F59 F103 F63 F159 F161">
    <cfRule type="cellIs" priority="22" dxfId="5" operator="between" stopIfTrue="1">
      <formula>1.3333</formula>
      <formula>1.4444</formula>
    </cfRule>
    <cfRule type="cellIs" priority="23" dxfId="6" operator="between" stopIfTrue="1">
      <formula>1.4444</formula>
      <formula>1.5555</formula>
    </cfRule>
    <cfRule type="cellIs" priority="24" dxfId="7" operator="greaterThan" stopIfTrue="1">
      <formula>1.5555</formula>
    </cfRule>
  </conditionalFormatting>
  <conditionalFormatting sqref="H181 H179 H171 H163 H165 H169 H173 H167 H67 H175 H177 H135 H129 H137 H133 H75 H139 H143 H147 H107 H151 H111 H155 H115 H71 H121 H123 H127 H131 H125 H119 H141 H145 H105 H149 H109 H153 H113 H157 H117 H5 H43 H7 H47 H9 H13 H17 H21 H25 H29 H35 H37 H41 H45 H39 H33 H11 H15 H19 H23 H27 H31 H49 H93 H87 H51 H95 H91 H53 H97 H57 H101 H61 H65 H69 H73 H79 H81 H85 H89 H83 H77 H55 H99 H59 H103 H63 H159 H161">
    <cfRule type="cellIs" priority="25" dxfId="5" operator="between" stopIfTrue="1">
      <formula>2</formula>
      <formula>2.1111</formula>
    </cfRule>
    <cfRule type="cellIs" priority="26" dxfId="6" operator="between" stopIfTrue="1">
      <formula>2.1111</formula>
      <formula>2.2222</formula>
    </cfRule>
    <cfRule type="cellIs" priority="27" dxfId="7" operator="greaterThan" stopIfTrue="1">
      <formula>2.2222</formula>
    </cfRule>
  </conditionalFormatting>
  <conditionalFormatting sqref="I181 I179 I171 I163 I165 I169 I173 I167 I67 I175 I177 I135 I129 I137 I133 I75 I139 I143 I147 I107 I151 I111 I155 I115 I71 I121 I123 I127 I131 I125 I119 I141 I145 I105 I149 I109 I153 I113 I157 I117 I5 I43 I7 I47 I9 I13 I17 I21 I25 I29 I35 I37 I41 I45 I39 I33 I11 I15 I19 I23 I27 I31 I49 I93 I87 I51 I95 I91 I53 I97 I57 I101 I61 I65 I69 I73 I79 I81 I85 I89 I83 I77 I55 I99 I59 I103 I63 I159 I161">
    <cfRule type="cellIs" priority="28" dxfId="5" operator="between" stopIfTrue="1">
      <formula>2.3333</formula>
      <formula>2.4444</formula>
    </cfRule>
    <cfRule type="cellIs" priority="29" dxfId="6" operator="between" stopIfTrue="1">
      <formula>2.4444</formula>
      <formula>2.5555</formula>
    </cfRule>
    <cfRule type="cellIs" priority="30" dxfId="7" operator="greaterThan" stopIfTrue="1">
      <formula>2.5555</formula>
    </cfRule>
  </conditionalFormatting>
  <conditionalFormatting sqref="J181 J179 J171 J163 J165 J169 J173 J167 J67 J175 J177 J135 J129 J137 J133 J75 J139 J143 J147 J107 J151 J111 J155 J115 J71 J121 J123 J127 J131 J125 J119 J141 J145 J105 J149 J109 J153 J113 J157 J117 J5 J43 J7 J47 J9 J13 J17 J21 J25 J29 J35 J37 J41 J45 J39 J33 J11 J15 J19 J23 J27 J31 J49 J93 J87 J51 J95 J91 J53 J97 J57 J101 J61 J65 J69 J73 J79 J81 J85 J89 J83 J77 J55 J99 J59 J103 J63 J159 J161">
    <cfRule type="cellIs" priority="31" dxfId="5" operator="between" stopIfTrue="1">
      <formula>2.6666</formula>
      <formula>2.7777</formula>
    </cfRule>
    <cfRule type="cellIs" priority="32" dxfId="6" operator="between" stopIfTrue="1">
      <formula>2.7777</formula>
      <formula>2.8888</formula>
    </cfRule>
    <cfRule type="cellIs" priority="33" dxfId="7" operator="greaterThan" stopIfTrue="1">
      <formula>2.8888</formula>
    </cfRule>
  </conditionalFormatting>
  <conditionalFormatting sqref="K181 K179 K171 K163 K165 K169 K173 K167 K67 K175 K177 K135 K129 K137 K133 K75 K139 K143 K147 K107 K151 K111 K155 K115 K71 K121 K123 K127 K131 K125 K119 K141 K145 K105 K149 K109 K153 K113 K157 K117 K5 K43 K7 K47 K9 K13 K17 K21 K25 K29 K35 K37 K41 K45 K39 K33 K11 K15 K19 K23 K27 K31 K49 K93 K87 K51 K95 K91 K53 K97 K57 K101 K61 K65 K69 K73 K79 K81 K85 K89 K83 K77 K55 K99 K59 K103 K63 K159 K161">
    <cfRule type="cellIs" priority="34" dxfId="5" operator="between" stopIfTrue="1">
      <formula>3</formula>
      <formula>3.1111</formula>
    </cfRule>
    <cfRule type="cellIs" priority="35" dxfId="6" operator="between" stopIfTrue="1">
      <formula>3.1111</formula>
      <formula>3.2222</formula>
    </cfRule>
    <cfRule type="cellIs" priority="36" dxfId="7" operator="greaterThan" stopIfTrue="1">
      <formula>3.2222</formula>
    </cfRule>
  </conditionalFormatting>
  <conditionalFormatting sqref="L181 L179 L171 L163 L165 L169 L173 L167 L67 L175 L177 L135 L129 L137 L133 L75 L139 L143 L147 L107 L151 L111 L155 L115 L71 L121 L123 L127 L131 L125 L119 L141 L145 L105 L149 L109 L153 L113 L157 L117 L5 L43 L7 L47 L9 L13 L17 L21 L25 L29 L35 L37 L41 L45 L39 L33 L11 L15 L19 L23 L27 L31 L49 L93 L87 L51 L95 L91 L53 L97 L57 L101 L61 L65 L69 L73 L79 L81 L85 L89 L83 L77 L55 L99 L59 L103 L63 L159 L161">
    <cfRule type="cellIs" priority="37" dxfId="5" operator="between" stopIfTrue="1">
      <formula>3.3333</formula>
      <formula>3.4444</formula>
    </cfRule>
    <cfRule type="cellIs" priority="38" dxfId="6" operator="between" stopIfTrue="1">
      <formula>3.4444</formula>
      <formula>3.5555</formula>
    </cfRule>
    <cfRule type="cellIs" priority="39" dxfId="7" operator="greaterThan" stopIfTrue="1">
      <formula>3.5555</formula>
    </cfRule>
  </conditionalFormatting>
  <conditionalFormatting sqref="M181 M179 M171 M163 M165 M169 M173 M167 M67 M175 M177 M135 M129 M137 M133 M75 M139 M143 M147 M107 M151 M111 M155 M115 M71 M121 M123 M127 M131 M125 M119 M141 M145 M105 M149 M109 M153 M113 M157 M117 M5 M43 M7 M47 M9 M13 M17 M21 M25 M29 M35 M37 M41 M45 M39 M33 M11 M15 M19 M23 M27 M31 M49 M93 M87 M51 M95 M91 M53 M97 M57 M101 M61 M65 M69 M73 M79 M81 M85 M89 M83 M77 M55 M99 M59 M103 M63 M159 M161">
    <cfRule type="cellIs" priority="40" dxfId="5" operator="between" stopIfTrue="1">
      <formula>3.6666</formula>
      <formula>3.7777</formula>
    </cfRule>
    <cfRule type="cellIs" priority="41" dxfId="6" operator="between" stopIfTrue="1">
      <formula>3.7777</formula>
      <formula>3.8888</formula>
    </cfRule>
    <cfRule type="cellIs" priority="42" dxfId="7" operator="greaterThan" stopIfTrue="1">
      <formula>3.8888</formula>
    </cfRule>
  </conditionalFormatting>
  <conditionalFormatting sqref="N181 N179 N171 N163 N165 N169 N173 N167 N67 N175 N177 N135 N129 N137 N133 N75 N139 N143 N147 N107 N151 N111 N155 N115 N71 N121 N123 N127 N131 N125 N119 N141 N145 N105 N149 N109 N153 N113 N157 N117 N5 N43 N7 N47 N9 N13 N17 N21 N25 N29 N35 N37 N41 N45 N39 N33 N11 N15 N19 N23 N27 N31 N49 N93 N87 N51 N95 N91 N53 N97 N57 N101 N61 N65 N69 N73 N79 N81 N85 N89 N83 N77 N55 N99 N59 N103 N63 N159 N161">
    <cfRule type="cellIs" priority="43" dxfId="5" operator="between" stopIfTrue="1">
      <formula>4</formula>
      <formula>4.1111</formula>
    </cfRule>
    <cfRule type="cellIs" priority="44" dxfId="6" operator="between" stopIfTrue="1">
      <formula>4.1111</formula>
      <formula>4.2222</formula>
    </cfRule>
    <cfRule type="cellIs" priority="45" dxfId="7" operator="greaterThan" stopIfTrue="1">
      <formula>4.2222</formula>
    </cfRule>
  </conditionalFormatting>
  <conditionalFormatting sqref="O181 O179 O171 O163 O165 O169 O173 O167 O67 O175 O177 O135 O129 O137 O133 O75 O139 O143 O147 O107 O151 O111 O155 O115 O71 O121 O123 O127 O131 O125 O119 O141 O145 O105 O149 O109 O153 O113 O157 O117 O5 O43 O7 O47 O9 O13 O17 O21 O25 O29 O35 O37 O41 O45 O39 O33 O11 O15 O19 O23 O27 O31 O49 O93 O87 O51 O95 O91 O53 O97 O57 O101 O61 O65 O69 O73 O79 O81 O85 O89 O83 O77 O55 O99 O59 O103 O63 O159 O161">
    <cfRule type="cellIs" priority="46" dxfId="5" operator="between" stopIfTrue="1">
      <formula>4.3333</formula>
      <formula>4.4444</formula>
    </cfRule>
    <cfRule type="cellIs" priority="47" dxfId="6" operator="between" stopIfTrue="1">
      <formula>4.4444</formula>
      <formula>4.5555</formula>
    </cfRule>
    <cfRule type="cellIs" priority="48" dxfId="7" operator="greaterThan" stopIfTrue="1">
      <formula>4.5555</formula>
    </cfRule>
  </conditionalFormatting>
  <conditionalFormatting sqref="P181 P179 P171 P163 P165 P169 P173 P167 P67 P175 P177 P135 P129 P137 P133 P75 P139 P143 P147 P107 P151 P111 P155 P115 P71 P121 P123 P127 P131 P125 P119 P141 P145 P105 P149 P109 P153 P113 P157 P117 P5 P43 P7 P47 P9 P13 P17 P21 P25 P29 P35 P37 P41 P45 P39 P33 P11 P15 P19 P23 P27 P31 P49 P93 P87 P51 P95 P91 P53 P97 P57 P101 P61 P65 P69 P73 P79 P81 P85 P89 P83 P77 P55 P99 P59 P103 P63 P159 P161">
    <cfRule type="cellIs" priority="49" dxfId="5" operator="between" stopIfTrue="1">
      <formula>4.6666</formula>
      <formula>4.7777</formula>
    </cfRule>
    <cfRule type="cellIs" priority="50" dxfId="6" operator="between" stopIfTrue="1">
      <formula>4.7777</formula>
      <formula>4.8888</formula>
    </cfRule>
    <cfRule type="cellIs" priority="51" dxfId="7" operator="greaterThan" stopIfTrue="1">
      <formula>4.8888</formula>
    </cfRule>
  </conditionalFormatting>
  <printOptions/>
  <pageMargins left="0.75" right="0.75" top="1" bottom="1" header="0.5" footer="0.5"/>
  <pageSetup horizontalDpi="600" verticalDpi="600" orientation="portrait" scale="87" r:id="rId1"/>
  <rowBreaks count="2" manualBreakCount="2">
    <brk id="63" max="34" man="1"/>
    <brk id="129" max="34" man="1"/>
  </rowBreaks>
</worksheet>
</file>

<file path=xl/worksheets/sheet2.xml><?xml version="1.0" encoding="utf-8"?>
<worksheet xmlns="http://schemas.openxmlformats.org/spreadsheetml/2006/main" xmlns:r="http://schemas.openxmlformats.org/officeDocument/2006/relationships">
  <dimension ref="B2:Z181"/>
  <sheetViews>
    <sheetView workbookViewId="0" topLeftCell="A1">
      <pane ySplit="3" topLeftCell="BM154" activePane="bottomLeft" state="frozen"/>
      <selection pane="topLeft" activeCell="A1" sqref="A1"/>
      <selection pane="bottomLeft" activeCell="B156" sqref="B156:U161"/>
    </sheetView>
  </sheetViews>
  <sheetFormatPr defaultColWidth="9.140625" defaultRowHeight="12.75"/>
  <cols>
    <col min="1" max="1" width="0.71875" style="1" customWidth="1"/>
    <col min="2" max="2" width="1.57421875" style="3" customWidth="1"/>
    <col min="3" max="16" width="1.57421875" style="1" customWidth="1"/>
    <col min="17" max="17" width="5.00390625" style="11" customWidth="1"/>
    <col min="18" max="18" width="6.421875" style="10" customWidth="1"/>
    <col min="19" max="19" width="8.57421875" style="4" customWidth="1"/>
    <col min="20" max="20" width="5.00390625" style="11" customWidth="1"/>
    <col min="21" max="21" width="6.421875" style="4" customWidth="1"/>
    <col min="22" max="22" width="7.140625" style="4" hidden="1" customWidth="1"/>
    <col min="23" max="23" width="0.71875" style="1" customWidth="1"/>
    <col min="24" max="26" width="9.140625" style="52" customWidth="1"/>
    <col min="27" max="16384" width="9.140625" style="1" customWidth="1"/>
  </cols>
  <sheetData>
    <row r="1" ht="3.75" customHeight="1" thickBot="1"/>
    <row r="2" spans="2:22" ht="83.25" customHeight="1">
      <c r="B2" s="56" t="s">
        <v>0</v>
      </c>
      <c r="C2" s="57"/>
      <c r="D2" s="57"/>
      <c r="E2" s="57"/>
      <c r="F2" s="57"/>
      <c r="G2" s="57"/>
      <c r="H2" s="57"/>
      <c r="I2" s="57"/>
      <c r="J2" s="57"/>
      <c r="K2" s="57"/>
      <c r="L2" s="57"/>
      <c r="M2" s="57"/>
      <c r="N2" s="57"/>
      <c r="O2" s="57"/>
      <c r="P2" s="57"/>
      <c r="Q2" s="53" t="s">
        <v>1</v>
      </c>
      <c r="R2" s="55"/>
      <c r="S2" s="5" t="s">
        <v>4</v>
      </c>
      <c r="T2" s="53" t="s">
        <v>2</v>
      </c>
      <c r="U2" s="54"/>
      <c r="V2" s="6"/>
    </row>
    <row r="3" spans="2:22" ht="12.75">
      <c r="B3" s="58" t="s">
        <v>6</v>
      </c>
      <c r="C3" s="59"/>
      <c r="D3" s="59"/>
      <c r="E3" s="59"/>
      <c r="F3" s="59"/>
      <c r="G3" s="59"/>
      <c r="H3" s="59"/>
      <c r="I3" s="59"/>
      <c r="J3" s="59"/>
      <c r="K3" s="59"/>
      <c r="L3" s="59"/>
      <c r="M3" s="59"/>
      <c r="N3" s="59"/>
      <c r="O3" s="59"/>
      <c r="P3" s="59"/>
      <c r="Q3" s="12"/>
      <c r="R3" s="13"/>
      <c r="S3" s="9" t="s">
        <v>3</v>
      </c>
      <c r="T3" s="45"/>
      <c r="U3" s="42" t="s">
        <v>5</v>
      </c>
      <c r="V3" s="42" t="s">
        <v>5</v>
      </c>
    </row>
    <row r="4" spans="2:22" ht="12.75">
      <c r="B4" s="30" t="str">
        <f>'Trip Timeline'!X4</f>
        <v>Washington, D.C. </v>
      </c>
      <c r="C4" s="28"/>
      <c r="D4" s="28"/>
      <c r="E4" s="28"/>
      <c r="F4" s="28"/>
      <c r="G4" s="28"/>
      <c r="H4" s="28"/>
      <c r="I4" s="28"/>
      <c r="J4" s="28"/>
      <c r="K4" s="28"/>
      <c r="L4" s="28"/>
      <c r="M4" s="28"/>
      <c r="N4" s="28"/>
      <c r="O4" s="28"/>
      <c r="P4" s="29"/>
      <c r="Q4" s="14">
        <f>'Trip Timeline'!Y4</f>
        <v>39964.5</v>
      </c>
      <c r="R4" s="16">
        <f>Q4-INT(Q4)</f>
        <v>0.5</v>
      </c>
      <c r="S4" s="7">
        <f>MROUND(T4-Q4-0.01041669/2,0.01041669)</f>
        <v>2.09375469</v>
      </c>
      <c r="T4" s="14">
        <f>Q6-S5</f>
        <v>39966.604166573336</v>
      </c>
      <c r="U4" s="17">
        <f>(T4-INT(T4))</f>
        <v>0.604166573335533</v>
      </c>
      <c r="V4" s="44">
        <f>T4-INT(T4)</f>
        <v>0.604166573335533</v>
      </c>
    </row>
    <row r="5" spans="2:26" s="2" customFormat="1" ht="9" customHeight="1">
      <c r="B5" s="25">
        <f aca="true" t="shared" si="0" ref="B5:P5">$S4</f>
        <v>2.09375469</v>
      </c>
      <c r="C5" s="20">
        <f t="shared" si="0"/>
        <v>2.09375469</v>
      </c>
      <c r="D5" s="26">
        <f t="shared" si="0"/>
        <v>2.09375469</v>
      </c>
      <c r="E5" s="27">
        <f t="shared" si="0"/>
        <v>2.09375469</v>
      </c>
      <c r="F5" s="20">
        <f t="shared" si="0"/>
        <v>2.09375469</v>
      </c>
      <c r="G5" s="26">
        <f t="shared" si="0"/>
        <v>2.09375469</v>
      </c>
      <c r="H5" s="27">
        <f t="shared" si="0"/>
        <v>2.09375469</v>
      </c>
      <c r="I5" s="20">
        <f t="shared" si="0"/>
        <v>2.09375469</v>
      </c>
      <c r="J5" s="26">
        <f t="shared" si="0"/>
        <v>2.09375469</v>
      </c>
      <c r="K5" s="27">
        <f t="shared" si="0"/>
        <v>2.09375469</v>
      </c>
      <c r="L5" s="20">
        <f t="shared" si="0"/>
        <v>2.09375469</v>
      </c>
      <c r="M5" s="26">
        <f t="shared" si="0"/>
        <v>2.09375469</v>
      </c>
      <c r="N5" s="27">
        <f t="shared" si="0"/>
        <v>2.09375469</v>
      </c>
      <c r="O5" s="20">
        <f t="shared" si="0"/>
        <v>2.09375469</v>
      </c>
      <c r="P5" s="24">
        <f t="shared" si="0"/>
        <v>2.09375469</v>
      </c>
      <c r="Q5" s="23">
        <f>Q4</f>
        <v>39964.5</v>
      </c>
      <c r="R5" s="15"/>
      <c r="S5" s="8">
        <f>MROUND('Trip Timeline'!Z5+0.01041669/2,0.01041669)</f>
        <v>0.04166676</v>
      </c>
      <c r="T5" s="22">
        <f>T4</f>
        <v>39966.604166573336</v>
      </c>
      <c r="U5" s="43" t="str">
        <f>CONCATENATE(ROUND(T4-39965,1),"  ")</f>
        <v>1.6  </v>
      </c>
      <c r="V5" s="19" t="str">
        <f>CONCATENATE(ROUND(T4-39965,1),"  ")</f>
        <v>1.6  </v>
      </c>
      <c r="W5" s="1"/>
      <c r="X5" s="51"/>
      <c r="Y5" s="51"/>
      <c r="Z5" s="51"/>
    </row>
    <row r="6" spans="2:22" ht="12.75">
      <c r="B6" s="30" t="str">
        <f>'Trip Timeline'!X6</f>
        <v>Baltimore, Md. </v>
      </c>
      <c r="C6" s="28"/>
      <c r="D6" s="28"/>
      <c r="E6" s="28"/>
      <c r="F6" s="28"/>
      <c r="G6" s="28"/>
      <c r="H6" s="28"/>
      <c r="I6" s="28"/>
      <c r="J6" s="28"/>
      <c r="K6" s="28"/>
      <c r="L6" s="28"/>
      <c r="M6" s="28"/>
      <c r="N6" s="28"/>
      <c r="O6" s="28"/>
      <c r="P6" s="29"/>
      <c r="Q6" s="14">
        <f>'Trip Timeline'!Y6</f>
        <v>39966.645833333336</v>
      </c>
      <c r="R6" s="16">
        <f>Q6-INT(Q6)</f>
        <v>0.6458333333357587</v>
      </c>
      <c r="S6" s="7">
        <f>MROUND(T6-Q6-0.01041669/2,0.01041669)</f>
        <v>0.84375189</v>
      </c>
      <c r="T6" s="14">
        <f>Q8-S7</f>
        <v>39967.49999983666</v>
      </c>
      <c r="U6" s="17">
        <f>(T6-INT(T6))</f>
        <v>0.4999998366620275</v>
      </c>
      <c r="V6" s="44">
        <f>T6-INT(T6)</f>
        <v>0.4999998366620275</v>
      </c>
    </row>
    <row r="7" spans="2:26" s="2" customFormat="1" ht="9" customHeight="1">
      <c r="B7" s="25">
        <f aca="true" t="shared" si="1" ref="B7:P7">$S6</f>
        <v>0.84375189</v>
      </c>
      <c r="C7" s="20">
        <f t="shared" si="1"/>
        <v>0.84375189</v>
      </c>
      <c r="D7" s="26">
        <f t="shared" si="1"/>
        <v>0.84375189</v>
      </c>
      <c r="E7" s="27">
        <f t="shared" si="1"/>
        <v>0.84375189</v>
      </c>
      <c r="F7" s="20">
        <f t="shared" si="1"/>
        <v>0.84375189</v>
      </c>
      <c r="G7" s="26">
        <f t="shared" si="1"/>
        <v>0.84375189</v>
      </c>
      <c r="H7" s="27">
        <f t="shared" si="1"/>
        <v>0.84375189</v>
      </c>
      <c r="I7" s="20">
        <f t="shared" si="1"/>
        <v>0.84375189</v>
      </c>
      <c r="J7" s="26">
        <f t="shared" si="1"/>
        <v>0.84375189</v>
      </c>
      <c r="K7" s="27">
        <f t="shared" si="1"/>
        <v>0.84375189</v>
      </c>
      <c r="L7" s="20">
        <f t="shared" si="1"/>
        <v>0.84375189</v>
      </c>
      <c r="M7" s="26">
        <f t="shared" si="1"/>
        <v>0.84375189</v>
      </c>
      <c r="N7" s="27">
        <f t="shared" si="1"/>
        <v>0.84375189</v>
      </c>
      <c r="O7" s="20">
        <f t="shared" si="1"/>
        <v>0.84375189</v>
      </c>
      <c r="P7" s="24">
        <f t="shared" si="1"/>
        <v>0.84375189</v>
      </c>
      <c r="Q7" s="23">
        <f>Q6</f>
        <v>39966.645833333336</v>
      </c>
      <c r="R7" s="15"/>
      <c r="S7" s="8">
        <f>MROUND('Trip Timeline'!Z7+0.01041669/2,0.01041669)</f>
        <v>0.07291682999999999</v>
      </c>
      <c r="T7" s="22">
        <f>T6</f>
        <v>39967.49999983666</v>
      </c>
      <c r="U7" s="43" t="str">
        <f>CONCATENATE(ROUND(T6-39965,1),"  ")</f>
        <v>2.5  </v>
      </c>
      <c r="V7" s="19" t="str">
        <f>CONCATENATE(ROUND(T6-39965,1),"  ")</f>
        <v>2.5  </v>
      </c>
      <c r="W7" s="1"/>
      <c r="X7" s="51"/>
      <c r="Y7" s="51"/>
      <c r="Z7" s="51"/>
    </row>
    <row r="8" spans="2:22" ht="12.75">
      <c r="B8" s="30" t="str">
        <f>'Trip Timeline'!X8</f>
        <v>Philadelphia, Pa. </v>
      </c>
      <c r="C8" s="28"/>
      <c r="D8" s="28"/>
      <c r="E8" s="28"/>
      <c r="F8" s="28"/>
      <c r="G8" s="28"/>
      <c r="H8" s="28"/>
      <c r="I8" s="28"/>
      <c r="J8" s="28"/>
      <c r="K8" s="28"/>
      <c r="L8" s="28"/>
      <c r="M8" s="28"/>
      <c r="N8" s="28"/>
      <c r="O8" s="28"/>
      <c r="P8" s="29"/>
      <c r="Q8" s="14">
        <f>'Trip Timeline'!Y8</f>
        <v>39967.572916666664</v>
      </c>
      <c r="R8" s="16">
        <f>Q8-INT(Q8)</f>
        <v>0.5729166666642413</v>
      </c>
      <c r="S8" s="7">
        <f>MROUND(T8-Q8-0.01041669/2,0.01041669)</f>
        <v>1.9687544099999998</v>
      </c>
      <c r="T8" s="14">
        <f>Q10-S9</f>
        <v>39969.55208317</v>
      </c>
      <c r="U8" s="17">
        <f>(T8-INT(T8))</f>
        <v>0.5520831699977862</v>
      </c>
      <c r="V8" s="44">
        <f>T8-INT(T8)</f>
        <v>0.5520831699977862</v>
      </c>
    </row>
    <row r="9" spans="2:26" s="2" customFormat="1" ht="9" customHeight="1">
      <c r="B9" s="25">
        <f aca="true" t="shared" si="2" ref="B9:P9">$S8</f>
        <v>1.9687544099999998</v>
      </c>
      <c r="C9" s="20">
        <f t="shared" si="2"/>
        <v>1.9687544099999998</v>
      </c>
      <c r="D9" s="26">
        <f t="shared" si="2"/>
        <v>1.9687544099999998</v>
      </c>
      <c r="E9" s="27">
        <f t="shared" si="2"/>
        <v>1.9687544099999998</v>
      </c>
      <c r="F9" s="20">
        <f t="shared" si="2"/>
        <v>1.9687544099999998</v>
      </c>
      <c r="G9" s="26">
        <f t="shared" si="2"/>
        <v>1.9687544099999998</v>
      </c>
      <c r="H9" s="27">
        <f t="shared" si="2"/>
        <v>1.9687544099999998</v>
      </c>
      <c r="I9" s="20">
        <f t="shared" si="2"/>
        <v>1.9687544099999998</v>
      </c>
      <c r="J9" s="26">
        <f t="shared" si="2"/>
        <v>1.9687544099999998</v>
      </c>
      <c r="K9" s="27">
        <f t="shared" si="2"/>
        <v>1.9687544099999998</v>
      </c>
      <c r="L9" s="20">
        <f t="shared" si="2"/>
        <v>1.9687544099999998</v>
      </c>
      <c r="M9" s="26">
        <f t="shared" si="2"/>
        <v>1.9687544099999998</v>
      </c>
      <c r="N9" s="27">
        <f t="shared" si="2"/>
        <v>1.9687544099999998</v>
      </c>
      <c r="O9" s="20">
        <f t="shared" si="2"/>
        <v>1.9687544099999998</v>
      </c>
      <c r="P9" s="24">
        <f t="shared" si="2"/>
        <v>1.9687544099999998</v>
      </c>
      <c r="Q9" s="23">
        <f>Q8</f>
        <v>39967.572916666664</v>
      </c>
      <c r="R9" s="15"/>
      <c r="S9" s="8">
        <f>MROUND('Trip Timeline'!Z9+0.01041669/2,0.01041669)</f>
        <v>0.07291682999999999</v>
      </c>
      <c r="T9" s="22">
        <f>T8</f>
        <v>39969.55208317</v>
      </c>
      <c r="U9" s="43" t="str">
        <f>CONCATENATE(ROUND(T8-39965,1),"  ")</f>
        <v>4.6  </v>
      </c>
      <c r="V9" s="19" t="str">
        <f>CONCATENATE(ROUND(T8-39965,1),"  ")</f>
        <v>4.6  </v>
      </c>
      <c r="W9" s="1"/>
      <c r="X9" s="51"/>
      <c r="Y9" s="51"/>
      <c r="Z9" s="51"/>
    </row>
    <row r="10" spans="2:22" ht="12.75">
      <c r="B10" s="30" t="str">
        <f>'Trip Timeline'!X10</f>
        <v>New York, N.Y. </v>
      </c>
      <c r="C10" s="28"/>
      <c r="D10" s="28"/>
      <c r="E10" s="28"/>
      <c r="F10" s="28"/>
      <c r="G10" s="28"/>
      <c r="H10" s="28"/>
      <c r="I10" s="28"/>
      <c r="J10" s="28"/>
      <c r="K10" s="28"/>
      <c r="L10" s="28"/>
      <c r="M10" s="28"/>
      <c r="N10" s="28"/>
      <c r="O10" s="28"/>
      <c r="P10" s="29"/>
      <c r="Q10" s="14">
        <f>'Trip Timeline'!Y10</f>
        <v>39969.625</v>
      </c>
      <c r="R10" s="16">
        <f>Q10-INT(Q10)</f>
        <v>0.625</v>
      </c>
      <c r="S10" s="7">
        <f>MROUND(T10-Q10-0.01041669/2,0.01041669)</f>
        <v>2.2916718</v>
      </c>
      <c r="T10" s="14">
        <f>Q12-S11</f>
        <v>39971.92708307666</v>
      </c>
      <c r="U10" s="17">
        <f>(T10-INT(T10))</f>
        <v>0.9270830766618019</v>
      </c>
      <c r="V10" s="44">
        <f>T10-INT(T10)</f>
        <v>0.9270830766618019</v>
      </c>
    </row>
    <row r="11" spans="2:26" s="2" customFormat="1" ht="9" customHeight="1">
      <c r="B11" s="25">
        <f aca="true" t="shared" si="3" ref="B11:P11">$S10</f>
        <v>2.2916718</v>
      </c>
      <c r="C11" s="20">
        <f t="shared" si="3"/>
        <v>2.2916718</v>
      </c>
      <c r="D11" s="26">
        <f t="shared" si="3"/>
        <v>2.2916718</v>
      </c>
      <c r="E11" s="27">
        <f t="shared" si="3"/>
        <v>2.2916718</v>
      </c>
      <c r="F11" s="20">
        <f t="shared" si="3"/>
        <v>2.2916718</v>
      </c>
      <c r="G11" s="26">
        <f t="shared" si="3"/>
        <v>2.2916718</v>
      </c>
      <c r="H11" s="27">
        <f t="shared" si="3"/>
        <v>2.2916718</v>
      </c>
      <c r="I11" s="20">
        <f t="shared" si="3"/>
        <v>2.2916718</v>
      </c>
      <c r="J11" s="26">
        <f t="shared" si="3"/>
        <v>2.2916718</v>
      </c>
      <c r="K11" s="27">
        <f t="shared" si="3"/>
        <v>2.2916718</v>
      </c>
      <c r="L11" s="20">
        <f t="shared" si="3"/>
        <v>2.2916718</v>
      </c>
      <c r="M11" s="26">
        <f t="shared" si="3"/>
        <v>2.2916718</v>
      </c>
      <c r="N11" s="27">
        <f t="shared" si="3"/>
        <v>2.2916718</v>
      </c>
      <c r="O11" s="20">
        <f t="shared" si="3"/>
        <v>2.2916718</v>
      </c>
      <c r="P11" s="24">
        <f t="shared" si="3"/>
        <v>2.2916718</v>
      </c>
      <c r="Q11" s="23">
        <f>Q10</f>
        <v>39969.625</v>
      </c>
      <c r="R11" s="15"/>
      <c r="S11" s="8">
        <f>MROUND('Trip Timeline'!Z11+0.01041669/2,0.01041669)</f>
        <v>0.11458358999999999</v>
      </c>
      <c r="T11" s="22">
        <f>T10</f>
        <v>39971.92708307666</v>
      </c>
      <c r="U11" s="43" t="str">
        <f>CONCATENATE(ROUND(T10-39965,1),"  ")</f>
        <v>6.9  </v>
      </c>
      <c r="V11" s="19" t="str">
        <f>CONCATENATE(ROUND(T10-39965,1),"  ")</f>
        <v>6.9  </v>
      </c>
      <c r="W11" s="1"/>
      <c r="X11" s="51"/>
      <c r="Y11" s="51"/>
      <c r="Z11" s="51"/>
    </row>
    <row r="12" spans="2:22" ht="12.75">
      <c r="B12" s="30" t="str">
        <f>'Trip Timeline'!X12</f>
        <v>South Hadley, Mass. </v>
      </c>
      <c r="C12" s="28"/>
      <c r="D12" s="28"/>
      <c r="E12" s="28"/>
      <c r="F12" s="28"/>
      <c r="G12" s="28"/>
      <c r="H12" s="28"/>
      <c r="I12" s="28"/>
      <c r="J12" s="28"/>
      <c r="K12" s="28"/>
      <c r="L12" s="28"/>
      <c r="M12" s="28"/>
      <c r="N12" s="28"/>
      <c r="O12" s="28"/>
      <c r="P12" s="29"/>
      <c r="Q12" s="14">
        <f>'Trip Timeline'!Y12</f>
        <v>39972.041666666664</v>
      </c>
      <c r="R12" s="16">
        <f>Q12-INT(Q12)</f>
        <v>0.04166666666424135</v>
      </c>
      <c r="S12" s="7">
        <f>MROUND(T12-Q12-0.01041669/2,0.01041669)</f>
        <v>1.1979193499999998</v>
      </c>
      <c r="T12" s="14">
        <f>Q14-S13</f>
        <v>39973.24999974333</v>
      </c>
      <c r="U12" s="17">
        <f>(T12-INT(T12))</f>
        <v>0.2499997433333192</v>
      </c>
      <c r="V12" s="44">
        <f>T12-INT(T12)</f>
        <v>0.2499997433333192</v>
      </c>
    </row>
    <row r="13" spans="2:26" s="2" customFormat="1" ht="9" customHeight="1">
      <c r="B13" s="25">
        <f aca="true" t="shared" si="4" ref="B13:P13">$S12</f>
        <v>1.1979193499999998</v>
      </c>
      <c r="C13" s="20">
        <f t="shared" si="4"/>
        <v>1.1979193499999998</v>
      </c>
      <c r="D13" s="26">
        <f t="shared" si="4"/>
        <v>1.1979193499999998</v>
      </c>
      <c r="E13" s="27">
        <f t="shared" si="4"/>
        <v>1.1979193499999998</v>
      </c>
      <c r="F13" s="20">
        <f t="shared" si="4"/>
        <v>1.1979193499999998</v>
      </c>
      <c r="G13" s="26">
        <f t="shared" si="4"/>
        <v>1.1979193499999998</v>
      </c>
      <c r="H13" s="27">
        <f t="shared" si="4"/>
        <v>1.1979193499999998</v>
      </c>
      <c r="I13" s="20">
        <f t="shared" si="4"/>
        <v>1.1979193499999998</v>
      </c>
      <c r="J13" s="26">
        <f t="shared" si="4"/>
        <v>1.1979193499999998</v>
      </c>
      <c r="K13" s="27">
        <f t="shared" si="4"/>
        <v>1.1979193499999998</v>
      </c>
      <c r="L13" s="20">
        <f t="shared" si="4"/>
        <v>1.1979193499999998</v>
      </c>
      <c r="M13" s="26">
        <f t="shared" si="4"/>
        <v>1.1979193499999998</v>
      </c>
      <c r="N13" s="27">
        <f t="shared" si="4"/>
        <v>1.1979193499999998</v>
      </c>
      <c r="O13" s="20">
        <f t="shared" si="4"/>
        <v>1.1979193499999998</v>
      </c>
      <c r="P13" s="24">
        <f t="shared" si="4"/>
        <v>1.1979193499999998</v>
      </c>
      <c r="Q13" s="23">
        <f>Q12</f>
        <v>39972.041666666664</v>
      </c>
      <c r="R13" s="15"/>
      <c r="S13" s="8">
        <f>MROUND('Trip Timeline'!Z13+0.01041669/2,0.01041669)</f>
        <v>0.11458358999999999</v>
      </c>
      <c r="T13" s="22">
        <f>T12</f>
        <v>39973.24999974333</v>
      </c>
      <c r="U13" s="43" t="str">
        <f>CONCATENATE(ROUND(T12-39965,1),"  ")</f>
        <v>8.2  </v>
      </c>
      <c r="V13" s="19" t="str">
        <f>CONCATENATE(ROUND(T12-39965,1),"  ")</f>
        <v>8.2  </v>
      </c>
      <c r="W13" s="1"/>
      <c r="X13" s="51"/>
      <c r="Y13" s="51"/>
      <c r="Z13" s="51"/>
    </row>
    <row r="14" spans="2:22" ht="12.75">
      <c r="B14" s="30" t="str">
        <f>'Trip Timeline'!X14</f>
        <v>Cape Cod, Mass. </v>
      </c>
      <c r="C14" s="28"/>
      <c r="D14" s="28"/>
      <c r="E14" s="28"/>
      <c r="F14" s="28"/>
      <c r="G14" s="28"/>
      <c r="H14" s="28"/>
      <c r="I14" s="28"/>
      <c r="J14" s="28"/>
      <c r="K14" s="28"/>
      <c r="L14" s="28"/>
      <c r="M14" s="28"/>
      <c r="N14" s="28"/>
      <c r="O14" s="28"/>
      <c r="P14" s="29"/>
      <c r="Q14" s="14">
        <f>'Trip Timeline'!Y14</f>
        <v>39973.364583333336</v>
      </c>
      <c r="R14" s="16">
        <f>Q14-INT(Q14)</f>
        <v>0.36458333333575865</v>
      </c>
      <c r="S14" s="7">
        <f>MROUND(T14-Q14-0.01041669/2,0.01041669)</f>
        <v>1.00000224</v>
      </c>
      <c r="T14" s="14">
        <f>Q16-S15</f>
        <v>39974.37499983666</v>
      </c>
      <c r="U14" s="17">
        <f>(T14-INT(T14))</f>
        <v>0.3749998366620275</v>
      </c>
      <c r="V14" s="44">
        <f>T14-INT(T14)</f>
        <v>0.3749998366620275</v>
      </c>
    </row>
    <row r="15" spans="2:26" s="2" customFormat="1" ht="9" customHeight="1">
      <c r="B15" s="25">
        <f aca="true" t="shared" si="5" ref="B15:P15">$S14</f>
        <v>1.00000224</v>
      </c>
      <c r="C15" s="20">
        <f t="shared" si="5"/>
        <v>1.00000224</v>
      </c>
      <c r="D15" s="26">
        <f t="shared" si="5"/>
        <v>1.00000224</v>
      </c>
      <c r="E15" s="27">
        <f t="shared" si="5"/>
        <v>1.00000224</v>
      </c>
      <c r="F15" s="20">
        <f t="shared" si="5"/>
        <v>1.00000224</v>
      </c>
      <c r="G15" s="26">
        <f t="shared" si="5"/>
        <v>1.00000224</v>
      </c>
      <c r="H15" s="27">
        <f t="shared" si="5"/>
        <v>1.00000224</v>
      </c>
      <c r="I15" s="20">
        <f t="shared" si="5"/>
        <v>1.00000224</v>
      </c>
      <c r="J15" s="26">
        <f t="shared" si="5"/>
        <v>1.00000224</v>
      </c>
      <c r="K15" s="27">
        <f t="shared" si="5"/>
        <v>1.00000224</v>
      </c>
      <c r="L15" s="20">
        <f t="shared" si="5"/>
        <v>1.00000224</v>
      </c>
      <c r="M15" s="26">
        <f t="shared" si="5"/>
        <v>1.00000224</v>
      </c>
      <c r="N15" s="27">
        <f t="shared" si="5"/>
        <v>1.00000224</v>
      </c>
      <c r="O15" s="20">
        <f t="shared" si="5"/>
        <v>1.00000224</v>
      </c>
      <c r="P15" s="24">
        <f t="shared" si="5"/>
        <v>1.00000224</v>
      </c>
      <c r="Q15" s="23">
        <f>Q14</f>
        <v>39973.364583333336</v>
      </c>
      <c r="R15" s="15"/>
      <c r="S15" s="8">
        <f>MROUND('Trip Timeline'!Z15+0.01041669/2,0.01041669)</f>
        <v>0.07291682999999999</v>
      </c>
      <c r="T15" s="22">
        <f>T14</f>
        <v>39974.37499983666</v>
      </c>
      <c r="U15" s="43" t="str">
        <f>CONCATENATE(ROUND(T14-39965,1),"  ")</f>
        <v>9.4  </v>
      </c>
      <c r="V15" s="19" t="str">
        <f>CONCATENATE(ROUND(T14-39965,1),"  ")</f>
        <v>9.4  </v>
      </c>
      <c r="W15" s="1"/>
      <c r="X15" s="51"/>
      <c r="Y15" s="51"/>
      <c r="Z15" s="51"/>
    </row>
    <row r="16" spans="2:22" ht="12.75">
      <c r="B16" s="30" t="str">
        <f>'Trip Timeline'!X16</f>
        <v>Boston, Mass. </v>
      </c>
      <c r="C16" s="28"/>
      <c r="D16" s="28"/>
      <c r="E16" s="28"/>
      <c r="F16" s="28"/>
      <c r="G16" s="28"/>
      <c r="H16" s="28"/>
      <c r="I16" s="28"/>
      <c r="J16" s="28"/>
      <c r="K16" s="28"/>
      <c r="L16" s="28"/>
      <c r="M16" s="28"/>
      <c r="N16" s="28"/>
      <c r="O16" s="28"/>
      <c r="P16" s="29"/>
      <c r="Q16" s="14">
        <f>'Trip Timeline'!Y16</f>
        <v>39974.447916666664</v>
      </c>
      <c r="R16" s="16">
        <f>Q16-INT(Q16)</f>
        <v>0.44791666666424135</v>
      </c>
      <c r="S16" s="7">
        <f>MROUND(T16-Q16-0.01041669/2,0.01041669)</f>
        <v>1.00000224</v>
      </c>
      <c r="T16" s="14">
        <f>Q18-S17</f>
        <v>39975.45833317</v>
      </c>
      <c r="U16" s="17">
        <f>(T16-INT(T16))</f>
        <v>0.45833316999778617</v>
      </c>
      <c r="V16" s="44">
        <f>T16-INT(T16)</f>
        <v>0.45833316999778617</v>
      </c>
    </row>
    <row r="17" spans="2:26" s="2" customFormat="1" ht="9" customHeight="1">
      <c r="B17" s="25">
        <f aca="true" t="shared" si="6" ref="B17:P17">$S16</f>
        <v>1.00000224</v>
      </c>
      <c r="C17" s="20">
        <f t="shared" si="6"/>
        <v>1.00000224</v>
      </c>
      <c r="D17" s="26">
        <f t="shared" si="6"/>
        <v>1.00000224</v>
      </c>
      <c r="E17" s="27">
        <f t="shared" si="6"/>
        <v>1.00000224</v>
      </c>
      <c r="F17" s="20">
        <f t="shared" si="6"/>
        <v>1.00000224</v>
      </c>
      <c r="G17" s="26">
        <f t="shared" si="6"/>
        <v>1.00000224</v>
      </c>
      <c r="H17" s="27">
        <f t="shared" si="6"/>
        <v>1.00000224</v>
      </c>
      <c r="I17" s="20">
        <f t="shared" si="6"/>
        <v>1.00000224</v>
      </c>
      <c r="J17" s="26">
        <f t="shared" si="6"/>
        <v>1.00000224</v>
      </c>
      <c r="K17" s="27">
        <f t="shared" si="6"/>
        <v>1.00000224</v>
      </c>
      <c r="L17" s="20">
        <f t="shared" si="6"/>
        <v>1.00000224</v>
      </c>
      <c r="M17" s="26">
        <f t="shared" si="6"/>
        <v>1.00000224</v>
      </c>
      <c r="N17" s="27">
        <f t="shared" si="6"/>
        <v>1.00000224</v>
      </c>
      <c r="O17" s="20">
        <f t="shared" si="6"/>
        <v>1.00000224</v>
      </c>
      <c r="P17" s="24">
        <f t="shared" si="6"/>
        <v>1.00000224</v>
      </c>
      <c r="Q17" s="23">
        <f>Q16</f>
        <v>39974.447916666664</v>
      </c>
      <c r="R17" s="15"/>
      <c r="S17" s="8">
        <f>MROUND('Trip Timeline'!Z17+0.01041669/2,0.01041669)</f>
        <v>0.07291682999999999</v>
      </c>
      <c r="T17" s="22">
        <f>T16</f>
        <v>39975.45833317</v>
      </c>
      <c r="U17" s="43" t="str">
        <f>CONCATENATE(ROUND(T16-39965,1),"  ")</f>
        <v>10.5  </v>
      </c>
      <c r="V17" s="19" t="str">
        <f>CONCATENATE(ROUND(T16-39965,1),"  ")</f>
        <v>10.5  </v>
      </c>
      <c r="W17" s="1"/>
      <c r="X17" s="51"/>
      <c r="Y17" s="51"/>
      <c r="Z17" s="51"/>
    </row>
    <row r="18" spans="2:22" ht="12.75">
      <c r="B18" s="30" t="str">
        <f>'Trip Timeline'!X18</f>
        <v>Portland, Maine </v>
      </c>
      <c r="C18" s="28"/>
      <c r="D18" s="28"/>
      <c r="E18" s="28"/>
      <c r="F18" s="28"/>
      <c r="G18" s="28"/>
      <c r="H18" s="28"/>
      <c r="I18" s="28"/>
      <c r="J18" s="28"/>
      <c r="K18" s="28"/>
      <c r="L18" s="28"/>
      <c r="M18" s="28"/>
      <c r="N18" s="28"/>
      <c r="O18" s="28"/>
      <c r="P18" s="29"/>
      <c r="Q18" s="14">
        <f>'Trip Timeline'!Y18</f>
        <v>39975.53125</v>
      </c>
      <c r="R18" s="16">
        <f>Q18-INT(Q18)</f>
        <v>0.53125</v>
      </c>
      <c r="S18" s="7">
        <f>MROUND(T18-Q18-0.01041669/2,0.01041669)</f>
        <v>0.9687521699999999</v>
      </c>
      <c r="T18" s="14">
        <f>Q20-S19</f>
        <v>39976.51041650333</v>
      </c>
      <c r="U18" s="17">
        <f>(T18-INT(T18))</f>
        <v>0.5104165033335448</v>
      </c>
      <c r="V18" s="44">
        <f>T18-INT(T18)</f>
        <v>0.5104165033335448</v>
      </c>
    </row>
    <row r="19" spans="2:26" s="2" customFormat="1" ht="9" customHeight="1">
      <c r="B19" s="25">
        <f aca="true" t="shared" si="7" ref="B19:P19">$S18</f>
        <v>0.9687521699999999</v>
      </c>
      <c r="C19" s="20">
        <f t="shared" si="7"/>
        <v>0.9687521699999999</v>
      </c>
      <c r="D19" s="26">
        <f t="shared" si="7"/>
        <v>0.9687521699999999</v>
      </c>
      <c r="E19" s="27">
        <f t="shared" si="7"/>
        <v>0.9687521699999999</v>
      </c>
      <c r="F19" s="20">
        <f t="shared" si="7"/>
        <v>0.9687521699999999</v>
      </c>
      <c r="G19" s="26">
        <f t="shared" si="7"/>
        <v>0.9687521699999999</v>
      </c>
      <c r="H19" s="27">
        <f t="shared" si="7"/>
        <v>0.9687521699999999</v>
      </c>
      <c r="I19" s="20">
        <f t="shared" si="7"/>
        <v>0.9687521699999999</v>
      </c>
      <c r="J19" s="26">
        <f t="shared" si="7"/>
        <v>0.9687521699999999</v>
      </c>
      <c r="K19" s="27">
        <f t="shared" si="7"/>
        <v>0.9687521699999999</v>
      </c>
      <c r="L19" s="20">
        <f t="shared" si="7"/>
        <v>0.9687521699999999</v>
      </c>
      <c r="M19" s="26">
        <f t="shared" si="7"/>
        <v>0.9687521699999999</v>
      </c>
      <c r="N19" s="27">
        <f t="shared" si="7"/>
        <v>0.9687521699999999</v>
      </c>
      <c r="O19" s="20">
        <f t="shared" si="7"/>
        <v>0.9687521699999999</v>
      </c>
      <c r="P19" s="24">
        <f t="shared" si="7"/>
        <v>0.9687521699999999</v>
      </c>
      <c r="Q19" s="23">
        <f>Q18</f>
        <v>39975.53125</v>
      </c>
      <c r="R19" s="15"/>
      <c r="S19" s="8">
        <f>MROUND('Trip Timeline'!Z19+0.01041669/2,0.01041669)</f>
        <v>0.07291682999999999</v>
      </c>
      <c r="T19" s="22">
        <f>T18</f>
        <v>39976.51041650333</v>
      </c>
      <c r="U19" s="43" t="str">
        <f>CONCATENATE(ROUND(T18-39965,1),"  ")</f>
        <v>11.5  </v>
      </c>
      <c r="V19" s="19" t="str">
        <f>CONCATENATE(ROUND(T18-39965,1),"  ")</f>
        <v>11.5  </v>
      </c>
      <c r="W19" s="1"/>
      <c r="X19" s="51"/>
      <c r="Y19" s="51"/>
      <c r="Z19" s="51"/>
    </row>
    <row r="20" spans="2:22" ht="12.75">
      <c r="B20" s="30" t="str">
        <f>'Trip Timeline'!X20</f>
        <v>Athens, Maine </v>
      </c>
      <c r="C20" s="28"/>
      <c r="D20" s="28"/>
      <c r="E20" s="28"/>
      <c r="F20" s="28"/>
      <c r="G20" s="28"/>
      <c r="H20" s="28"/>
      <c r="I20" s="28"/>
      <c r="J20" s="28"/>
      <c r="K20" s="28"/>
      <c r="L20" s="28"/>
      <c r="M20" s="28"/>
      <c r="N20" s="28"/>
      <c r="O20" s="28"/>
      <c r="P20" s="29"/>
      <c r="Q20" s="14">
        <f>'Trip Timeline'!Y20</f>
        <v>39976.583333333336</v>
      </c>
      <c r="R20" s="16">
        <f>Q20-INT(Q20)</f>
        <v>0.5833333333357587</v>
      </c>
      <c r="S20" s="7">
        <f>MROUND(T20-Q20-0.01041669/2,0.01041669)</f>
        <v>0.75000168</v>
      </c>
      <c r="T20" s="14">
        <f>Q22-S21</f>
        <v>39977.34374960334</v>
      </c>
      <c r="U20" s="17">
        <f>(T20-INT(T20))</f>
        <v>0.34374960333661875</v>
      </c>
      <c r="V20" s="44">
        <f>T20-INT(T20)</f>
        <v>0.34374960333661875</v>
      </c>
    </row>
    <row r="21" spans="2:26" s="2" customFormat="1" ht="9" customHeight="1">
      <c r="B21" s="25">
        <f aca="true" t="shared" si="8" ref="B21:P21">$S20</f>
        <v>0.75000168</v>
      </c>
      <c r="C21" s="20">
        <f t="shared" si="8"/>
        <v>0.75000168</v>
      </c>
      <c r="D21" s="26">
        <f t="shared" si="8"/>
        <v>0.75000168</v>
      </c>
      <c r="E21" s="27">
        <f t="shared" si="8"/>
        <v>0.75000168</v>
      </c>
      <c r="F21" s="20">
        <f t="shared" si="8"/>
        <v>0.75000168</v>
      </c>
      <c r="G21" s="26">
        <f t="shared" si="8"/>
        <v>0.75000168</v>
      </c>
      <c r="H21" s="27">
        <f t="shared" si="8"/>
        <v>0.75000168</v>
      </c>
      <c r="I21" s="20">
        <f t="shared" si="8"/>
        <v>0.75000168</v>
      </c>
      <c r="J21" s="26">
        <f t="shared" si="8"/>
        <v>0.75000168</v>
      </c>
      <c r="K21" s="27">
        <f t="shared" si="8"/>
        <v>0.75000168</v>
      </c>
      <c r="L21" s="20">
        <f t="shared" si="8"/>
        <v>0.75000168</v>
      </c>
      <c r="M21" s="26">
        <f t="shared" si="8"/>
        <v>0.75000168</v>
      </c>
      <c r="N21" s="27">
        <f t="shared" si="8"/>
        <v>0.75000168</v>
      </c>
      <c r="O21" s="20">
        <f t="shared" si="8"/>
        <v>0.75000168</v>
      </c>
      <c r="P21" s="24">
        <f t="shared" si="8"/>
        <v>0.75000168</v>
      </c>
      <c r="Q21" s="23">
        <f>Q20</f>
        <v>39976.583333333336</v>
      </c>
      <c r="R21" s="15"/>
      <c r="S21" s="8">
        <f>MROUND('Trip Timeline'!Z21+0.01041669/2,0.01041669)</f>
        <v>0.17708373</v>
      </c>
      <c r="T21" s="22">
        <f>T20</f>
        <v>39977.34374960334</v>
      </c>
      <c r="U21" s="43" t="str">
        <f>CONCATENATE(ROUND(T20-39965,1),"  ")</f>
        <v>12.3  </v>
      </c>
      <c r="V21" s="19" t="str">
        <f>CONCATENATE(ROUND(T20-39965,1),"  ")</f>
        <v>12.3  </v>
      </c>
      <c r="W21" s="1"/>
      <c r="X21" s="51"/>
      <c r="Y21" s="51"/>
      <c r="Z21" s="51"/>
    </row>
    <row r="22" spans="2:22" ht="12.75">
      <c r="B22" s="30" t="str">
        <f>'Trip Timeline'!X22</f>
        <v>Hanover, N.H.</v>
      </c>
      <c r="C22" s="28"/>
      <c r="D22" s="28"/>
      <c r="E22" s="28"/>
      <c r="F22" s="28"/>
      <c r="G22" s="28"/>
      <c r="H22" s="28"/>
      <c r="I22" s="28"/>
      <c r="J22" s="28"/>
      <c r="K22" s="28"/>
      <c r="L22" s="28"/>
      <c r="M22" s="28"/>
      <c r="N22" s="28"/>
      <c r="O22" s="28"/>
      <c r="P22" s="29"/>
      <c r="Q22" s="14">
        <f>'Trip Timeline'!Y22</f>
        <v>39977.520833333336</v>
      </c>
      <c r="R22" s="16">
        <f>Q22-INT(Q22)</f>
        <v>0.5208333333357587</v>
      </c>
      <c r="S22" s="7">
        <f>MROUND(T22-Q22-0.01041669/2,0.01041669)</f>
        <v>0.07291682999999999</v>
      </c>
      <c r="T22" s="14">
        <f>Q24-S23</f>
        <v>39977.60416650333</v>
      </c>
      <c r="U22" s="17">
        <f>(T22-INT(T22))</f>
        <v>0.6041665033335448</v>
      </c>
      <c r="V22" s="44">
        <f>T22-INT(T22)</f>
        <v>0.6041665033335448</v>
      </c>
    </row>
    <row r="23" spans="2:26" s="2" customFormat="1" ht="9" customHeight="1">
      <c r="B23" s="25">
        <f aca="true" t="shared" si="9" ref="B23:P23">$S22</f>
        <v>0.07291682999999999</v>
      </c>
      <c r="C23" s="20">
        <f t="shared" si="9"/>
        <v>0.07291682999999999</v>
      </c>
      <c r="D23" s="26">
        <f t="shared" si="9"/>
        <v>0.07291682999999999</v>
      </c>
      <c r="E23" s="27">
        <f t="shared" si="9"/>
        <v>0.07291682999999999</v>
      </c>
      <c r="F23" s="20">
        <f t="shared" si="9"/>
        <v>0.07291682999999999</v>
      </c>
      <c r="G23" s="26">
        <f t="shared" si="9"/>
        <v>0.07291682999999999</v>
      </c>
      <c r="H23" s="27">
        <f t="shared" si="9"/>
        <v>0.07291682999999999</v>
      </c>
      <c r="I23" s="20">
        <f t="shared" si="9"/>
        <v>0.07291682999999999</v>
      </c>
      <c r="J23" s="26">
        <f t="shared" si="9"/>
        <v>0.07291682999999999</v>
      </c>
      <c r="K23" s="27">
        <f t="shared" si="9"/>
        <v>0.07291682999999999</v>
      </c>
      <c r="L23" s="20">
        <f t="shared" si="9"/>
        <v>0.07291682999999999</v>
      </c>
      <c r="M23" s="26">
        <f t="shared" si="9"/>
        <v>0.07291682999999999</v>
      </c>
      <c r="N23" s="27">
        <f t="shared" si="9"/>
        <v>0.07291682999999999</v>
      </c>
      <c r="O23" s="20">
        <f t="shared" si="9"/>
        <v>0.07291682999999999</v>
      </c>
      <c r="P23" s="24">
        <f t="shared" si="9"/>
        <v>0.07291682999999999</v>
      </c>
      <c r="Q23" s="23">
        <f>Q22</f>
        <v>39977.520833333336</v>
      </c>
      <c r="R23" s="15"/>
      <c r="S23" s="8">
        <f>MROUND('Trip Timeline'!Z23+0.01041669/2,0.01041669)</f>
        <v>0.07291682999999999</v>
      </c>
      <c r="T23" s="22">
        <f>T22</f>
        <v>39977.60416650333</v>
      </c>
      <c r="U23" s="43" t="str">
        <f>CONCATENATE(ROUND(T22-39965,1),"  ")</f>
        <v>12.6  </v>
      </c>
      <c r="V23" s="19" t="str">
        <f>CONCATENATE(ROUND(T22-39965,1),"  ")</f>
        <v>12.6  </v>
      </c>
      <c r="W23" s="1"/>
      <c r="X23" s="51"/>
      <c r="Y23" s="51"/>
      <c r="Z23" s="51"/>
    </row>
    <row r="24" spans="2:22" ht="12.75">
      <c r="B24" s="30" t="str">
        <f>'Trip Timeline'!X24</f>
        <v>Burlington, Vt. </v>
      </c>
      <c r="C24" s="28"/>
      <c r="D24" s="28"/>
      <c r="E24" s="28"/>
      <c r="F24" s="28"/>
      <c r="G24" s="28"/>
      <c r="H24" s="28"/>
      <c r="I24" s="28"/>
      <c r="J24" s="28"/>
      <c r="K24" s="28"/>
      <c r="L24" s="28"/>
      <c r="M24" s="28"/>
      <c r="N24" s="28"/>
      <c r="O24" s="28"/>
      <c r="P24" s="29"/>
      <c r="Q24" s="14">
        <f>'Trip Timeline'!Y24</f>
        <v>39977.677083333336</v>
      </c>
      <c r="R24" s="16">
        <f>Q24-INT(Q24)</f>
        <v>0.6770833333357587</v>
      </c>
      <c r="S24" s="7">
        <f>MROUND(T24-Q24-0.01041669/2,0.01041669)</f>
        <v>0.9270854099999999</v>
      </c>
      <c r="T24" s="14">
        <f>Q26-S25</f>
        <v>39978.61458312334</v>
      </c>
      <c r="U24" s="17">
        <f>(T24-INT(T24))</f>
        <v>0.61458312333707</v>
      </c>
      <c r="V24" s="44">
        <f>T24-INT(T24)</f>
        <v>0.61458312333707</v>
      </c>
    </row>
    <row r="25" spans="2:26" s="2" customFormat="1" ht="9" customHeight="1">
      <c r="B25" s="25">
        <f aca="true" t="shared" si="10" ref="B25:P25">$S24</f>
        <v>0.9270854099999999</v>
      </c>
      <c r="C25" s="20">
        <f t="shared" si="10"/>
        <v>0.9270854099999999</v>
      </c>
      <c r="D25" s="26">
        <f t="shared" si="10"/>
        <v>0.9270854099999999</v>
      </c>
      <c r="E25" s="27">
        <f t="shared" si="10"/>
        <v>0.9270854099999999</v>
      </c>
      <c r="F25" s="20">
        <f t="shared" si="10"/>
        <v>0.9270854099999999</v>
      </c>
      <c r="G25" s="26">
        <f t="shared" si="10"/>
        <v>0.9270854099999999</v>
      </c>
      <c r="H25" s="27">
        <f t="shared" si="10"/>
        <v>0.9270854099999999</v>
      </c>
      <c r="I25" s="20">
        <f t="shared" si="10"/>
        <v>0.9270854099999999</v>
      </c>
      <c r="J25" s="26">
        <f t="shared" si="10"/>
        <v>0.9270854099999999</v>
      </c>
      <c r="K25" s="27">
        <f t="shared" si="10"/>
        <v>0.9270854099999999</v>
      </c>
      <c r="L25" s="20">
        <f t="shared" si="10"/>
        <v>0.9270854099999999</v>
      </c>
      <c r="M25" s="26">
        <f t="shared" si="10"/>
        <v>0.9270854099999999</v>
      </c>
      <c r="N25" s="27">
        <f t="shared" si="10"/>
        <v>0.9270854099999999</v>
      </c>
      <c r="O25" s="20">
        <f t="shared" si="10"/>
        <v>0.9270854099999999</v>
      </c>
      <c r="P25" s="24">
        <f t="shared" si="10"/>
        <v>0.9270854099999999</v>
      </c>
      <c r="Q25" s="23">
        <f>Q24</f>
        <v>39977.677083333336</v>
      </c>
      <c r="R25" s="15"/>
      <c r="S25" s="8">
        <f>MROUND('Trip Timeline'!Z25+0.01041669/2,0.01041669)</f>
        <v>0.09375021</v>
      </c>
      <c r="T25" s="22">
        <f>T24</f>
        <v>39978.61458312334</v>
      </c>
      <c r="U25" s="43" t="str">
        <f>CONCATENATE(ROUND(T24-39965,1),"  ")</f>
        <v>13.6  </v>
      </c>
      <c r="V25" s="19" t="str">
        <f>CONCATENATE(ROUND(T24-39965,1),"  ")</f>
        <v>13.6  </v>
      </c>
      <c r="W25" s="1"/>
      <c r="X25" s="51"/>
      <c r="Y25" s="51"/>
      <c r="Z25" s="51"/>
    </row>
    <row r="26" spans="2:22" ht="12.75">
      <c r="B26" s="30" t="str">
        <f>'Trip Timeline'!X26</f>
        <v>Adirondack Park </v>
      </c>
      <c r="C26" s="28"/>
      <c r="D26" s="28"/>
      <c r="E26" s="28"/>
      <c r="F26" s="28"/>
      <c r="G26" s="28"/>
      <c r="H26" s="28"/>
      <c r="I26" s="28"/>
      <c r="J26" s="28"/>
      <c r="K26" s="28"/>
      <c r="L26" s="28"/>
      <c r="M26" s="28"/>
      <c r="N26" s="28"/>
      <c r="O26" s="28"/>
      <c r="P26" s="29"/>
      <c r="Q26" s="14">
        <f>'Trip Timeline'!Y26</f>
        <v>39978.708333333336</v>
      </c>
      <c r="R26" s="16">
        <f>Q26-INT(Q26)</f>
        <v>0.7083333333357587</v>
      </c>
      <c r="S26" s="7">
        <f>MROUND(T26-Q26-0.01041669/2,0.01041669)</f>
        <v>0.70833492</v>
      </c>
      <c r="T26" s="14">
        <f>Q28-S27</f>
        <v>39979.42708289</v>
      </c>
      <c r="U26" s="17">
        <f>(T26-INT(T26))</f>
        <v>0.4270828899971093</v>
      </c>
      <c r="V26" s="44">
        <f>T26-INT(T26)</f>
        <v>0.4270828899971093</v>
      </c>
    </row>
    <row r="27" spans="2:26" s="2" customFormat="1" ht="9" customHeight="1">
      <c r="B27" s="25">
        <f aca="true" t="shared" si="11" ref="B27:P27">$S26</f>
        <v>0.70833492</v>
      </c>
      <c r="C27" s="20">
        <f t="shared" si="11"/>
        <v>0.70833492</v>
      </c>
      <c r="D27" s="26">
        <f t="shared" si="11"/>
        <v>0.70833492</v>
      </c>
      <c r="E27" s="27">
        <f t="shared" si="11"/>
        <v>0.70833492</v>
      </c>
      <c r="F27" s="20">
        <f t="shared" si="11"/>
        <v>0.70833492</v>
      </c>
      <c r="G27" s="26">
        <f t="shared" si="11"/>
        <v>0.70833492</v>
      </c>
      <c r="H27" s="27">
        <f t="shared" si="11"/>
        <v>0.70833492</v>
      </c>
      <c r="I27" s="20">
        <f t="shared" si="11"/>
        <v>0.70833492</v>
      </c>
      <c r="J27" s="26">
        <f t="shared" si="11"/>
        <v>0.70833492</v>
      </c>
      <c r="K27" s="27">
        <f t="shared" si="11"/>
        <v>0.70833492</v>
      </c>
      <c r="L27" s="20">
        <f t="shared" si="11"/>
        <v>0.70833492</v>
      </c>
      <c r="M27" s="26">
        <f t="shared" si="11"/>
        <v>0.70833492</v>
      </c>
      <c r="N27" s="27">
        <f t="shared" si="11"/>
        <v>0.70833492</v>
      </c>
      <c r="O27" s="20">
        <f t="shared" si="11"/>
        <v>0.70833492</v>
      </c>
      <c r="P27" s="24">
        <f t="shared" si="11"/>
        <v>0.70833492</v>
      </c>
      <c r="Q27" s="23">
        <f>Q26</f>
        <v>39978.708333333336</v>
      </c>
      <c r="R27" s="15"/>
      <c r="S27" s="8">
        <f>MROUND('Trip Timeline'!Z27+0.01041669/2,0.01041669)</f>
        <v>0.19791710999999998</v>
      </c>
      <c r="T27" s="22">
        <f>T26</f>
        <v>39979.42708289</v>
      </c>
      <c r="U27" s="43" t="str">
        <f>CONCATENATE(ROUND(T26-39965,1),"  ")</f>
        <v>14.4  </v>
      </c>
      <c r="V27" s="19" t="str">
        <f>CONCATENATE(ROUND(T26-39965,1),"  ")</f>
        <v>14.4  </v>
      </c>
      <c r="W27" s="1"/>
      <c r="X27" s="51"/>
      <c r="Y27" s="51"/>
      <c r="Z27" s="51"/>
    </row>
    <row r="28" spans="2:22" ht="12.75">
      <c r="B28" s="30" t="str">
        <f>'Trip Timeline'!X28</f>
        <v>Finger Lakes Region, N.Y. </v>
      </c>
      <c r="C28" s="28"/>
      <c r="D28" s="28"/>
      <c r="E28" s="28"/>
      <c r="F28" s="28"/>
      <c r="G28" s="28"/>
      <c r="H28" s="28"/>
      <c r="I28" s="28"/>
      <c r="J28" s="28"/>
      <c r="K28" s="28"/>
      <c r="L28" s="28"/>
      <c r="M28" s="28"/>
      <c r="N28" s="28"/>
      <c r="O28" s="28"/>
      <c r="P28" s="29"/>
      <c r="Q28" s="14">
        <f>'Trip Timeline'!Y28</f>
        <v>39979.625</v>
      </c>
      <c r="R28" s="16">
        <f>Q28-INT(Q28)</f>
        <v>0.625</v>
      </c>
      <c r="S28" s="7">
        <f>MROUND(T28-Q28-0.01041669/2,0.01041669)</f>
        <v>2.78125623</v>
      </c>
      <c r="T28" s="14">
        <f>Q30-S29</f>
        <v>39982.41666648</v>
      </c>
      <c r="U28" s="17">
        <f>(T28-INT(T28))</f>
        <v>0.41666647999954876</v>
      </c>
      <c r="V28" s="44">
        <f>T28-INT(T28)</f>
        <v>0.41666647999954876</v>
      </c>
    </row>
    <row r="29" spans="2:26" s="2" customFormat="1" ht="9" customHeight="1">
      <c r="B29" s="25">
        <f aca="true" t="shared" si="12" ref="B29:P29">$S28</f>
        <v>2.78125623</v>
      </c>
      <c r="C29" s="20">
        <f t="shared" si="12"/>
        <v>2.78125623</v>
      </c>
      <c r="D29" s="26">
        <f t="shared" si="12"/>
        <v>2.78125623</v>
      </c>
      <c r="E29" s="27">
        <f t="shared" si="12"/>
        <v>2.78125623</v>
      </c>
      <c r="F29" s="20">
        <f t="shared" si="12"/>
        <v>2.78125623</v>
      </c>
      <c r="G29" s="26">
        <f t="shared" si="12"/>
        <v>2.78125623</v>
      </c>
      <c r="H29" s="27">
        <f t="shared" si="12"/>
        <v>2.78125623</v>
      </c>
      <c r="I29" s="20">
        <f t="shared" si="12"/>
        <v>2.78125623</v>
      </c>
      <c r="J29" s="26">
        <f t="shared" si="12"/>
        <v>2.78125623</v>
      </c>
      <c r="K29" s="27">
        <f t="shared" si="12"/>
        <v>2.78125623</v>
      </c>
      <c r="L29" s="20">
        <f t="shared" si="12"/>
        <v>2.78125623</v>
      </c>
      <c r="M29" s="26">
        <f t="shared" si="12"/>
        <v>2.78125623</v>
      </c>
      <c r="N29" s="27">
        <f t="shared" si="12"/>
        <v>2.78125623</v>
      </c>
      <c r="O29" s="20">
        <f t="shared" si="12"/>
        <v>2.78125623</v>
      </c>
      <c r="P29" s="24">
        <f t="shared" si="12"/>
        <v>2.78125623</v>
      </c>
      <c r="Q29" s="23">
        <f>Q28</f>
        <v>39979.625</v>
      </c>
      <c r="R29" s="15"/>
      <c r="S29" s="8">
        <f>MROUND('Trip Timeline'!Z29+0.01041669/2,0.01041669)</f>
        <v>0.08333352</v>
      </c>
      <c r="T29" s="22">
        <f>T28</f>
        <v>39982.41666648</v>
      </c>
      <c r="U29" s="43" t="str">
        <f>CONCATENATE(ROUND(T28-39965,1),"  ")</f>
        <v>17.4  </v>
      </c>
      <c r="V29" s="19" t="str">
        <f>CONCATENATE(ROUND(T28-39965,1),"  ")</f>
        <v>17.4  </v>
      </c>
      <c r="W29" s="1"/>
      <c r="X29" s="51"/>
      <c r="Y29" s="51"/>
      <c r="Z29" s="51"/>
    </row>
    <row r="30" spans="2:22" ht="12.75">
      <c r="B30" s="30" t="str">
        <f>'Trip Timeline'!X30</f>
        <v>Buffalo, N.Y. </v>
      </c>
      <c r="C30" s="28"/>
      <c r="D30" s="28"/>
      <c r="E30" s="28"/>
      <c r="F30" s="28"/>
      <c r="G30" s="28"/>
      <c r="H30" s="28"/>
      <c r="I30" s="28"/>
      <c r="J30" s="28"/>
      <c r="K30" s="28"/>
      <c r="L30" s="28"/>
      <c r="M30" s="28"/>
      <c r="N30" s="28"/>
      <c r="O30" s="28"/>
      <c r="P30" s="29"/>
      <c r="Q30" s="14">
        <f>'Trip Timeline'!Y30</f>
        <v>39982.5</v>
      </c>
      <c r="R30" s="16">
        <f>Q30-INT(Q30)</f>
        <v>0.5</v>
      </c>
      <c r="S30" s="7">
        <f>MROUND(T30-Q30-0.01041669/2,0.01041669)</f>
        <v>0.7812517499999999</v>
      </c>
      <c r="T30" s="14">
        <f>Q32-S31</f>
        <v>39983.29166638666</v>
      </c>
      <c r="U30" s="17">
        <f>(T30-INT(T30))</f>
        <v>0.2916663866635645</v>
      </c>
      <c r="V30" s="44">
        <f>T30-INT(T30)</f>
        <v>0.2916663866635645</v>
      </c>
    </row>
    <row r="31" spans="2:26" s="2" customFormat="1" ht="9" customHeight="1">
      <c r="B31" s="25">
        <f aca="true" t="shared" si="13" ref="B31:P31">$S30</f>
        <v>0.7812517499999999</v>
      </c>
      <c r="C31" s="20">
        <f t="shared" si="13"/>
        <v>0.7812517499999999</v>
      </c>
      <c r="D31" s="26">
        <f t="shared" si="13"/>
        <v>0.7812517499999999</v>
      </c>
      <c r="E31" s="27">
        <f t="shared" si="13"/>
        <v>0.7812517499999999</v>
      </c>
      <c r="F31" s="20">
        <f t="shared" si="13"/>
        <v>0.7812517499999999</v>
      </c>
      <c r="G31" s="26">
        <f t="shared" si="13"/>
        <v>0.7812517499999999</v>
      </c>
      <c r="H31" s="27">
        <f t="shared" si="13"/>
        <v>0.7812517499999999</v>
      </c>
      <c r="I31" s="20">
        <f t="shared" si="13"/>
        <v>0.7812517499999999</v>
      </c>
      <c r="J31" s="26">
        <f t="shared" si="13"/>
        <v>0.7812517499999999</v>
      </c>
      <c r="K31" s="27">
        <f t="shared" si="13"/>
        <v>0.7812517499999999</v>
      </c>
      <c r="L31" s="20">
        <f t="shared" si="13"/>
        <v>0.7812517499999999</v>
      </c>
      <c r="M31" s="26">
        <f t="shared" si="13"/>
        <v>0.7812517499999999</v>
      </c>
      <c r="N31" s="27">
        <f t="shared" si="13"/>
        <v>0.7812517499999999</v>
      </c>
      <c r="O31" s="20">
        <f t="shared" si="13"/>
        <v>0.7812517499999999</v>
      </c>
      <c r="P31" s="24">
        <f t="shared" si="13"/>
        <v>0.7812517499999999</v>
      </c>
      <c r="Q31" s="23">
        <f>Q30</f>
        <v>39982.5</v>
      </c>
      <c r="R31" s="15"/>
      <c r="S31" s="8">
        <f>MROUND('Trip Timeline'!Z31+0.01041669/2,0.01041669)</f>
        <v>0.12500028</v>
      </c>
      <c r="T31" s="22">
        <f>T30</f>
        <v>39983.29166638666</v>
      </c>
      <c r="U31" s="43" t="str">
        <f>CONCATENATE(ROUND(T30-39965,1),"  ")</f>
        <v>18.3  </v>
      </c>
      <c r="V31" s="19" t="str">
        <f>CONCATENATE(ROUND(T30-39965,1),"  ")</f>
        <v>18.3  </v>
      </c>
      <c r="W31" s="1"/>
      <c r="X31" s="51"/>
      <c r="Y31" s="51"/>
      <c r="Z31" s="51"/>
    </row>
    <row r="32" spans="2:22" ht="12.75">
      <c r="B32" s="30" t="str">
        <f>'Trip Timeline'!X32</f>
        <v>Cleveland, Ohio </v>
      </c>
      <c r="C32" s="28"/>
      <c r="D32" s="28"/>
      <c r="E32" s="28"/>
      <c r="F32" s="28"/>
      <c r="G32" s="28"/>
      <c r="H32" s="28"/>
      <c r="I32" s="28"/>
      <c r="J32" s="28"/>
      <c r="K32" s="28"/>
      <c r="L32" s="28"/>
      <c r="M32" s="28"/>
      <c r="N32" s="28"/>
      <c r="O32" s="28"/>
      <c r="P32" s="29"/>
      <c r="Q32" s="14">
        <f>'Trip Timeline'!Y32</f>
        <v>39983.416666666664</v>
      </c>
      <c r="R32" s="16">
        <f>Q32-INT(Q32)</f>
        <v>0.41666666666424135</v>
      </c>
      <c r="S32" s="7">
        <f>MROUND(T32-Q32-0.01041669/2,0.01041669)</f>
        <v>1.06250238</v>
      </c>
      <c r="T32" s="14">
        <f>Q34-S33</f>
        <v>39984.48958312334</v>
      </c>
      <c r="U32" s="17">
        <f>(T32-INT(T32))</f>
        <v>0.48958312333707</v>
      </c>
      <c r="V32" s="44">
        <f>T32-INT(T32)</f>
        <v>0.48958312333707</v>
      </c>
    </row>
    <row r="33" spans="2:26" s="2" customFormat="1" ht="9" customHeight="1">
      <c r="B33" s="25">
        <f aca="true" t="shared" si="14" ref="B33:P33">$S32</f>
        <v>1.06250238</v>
      </c>
      <c r="C33" s="20">
        <f t="shared" si="14"/>
        <v>1.06250238</v>
      </c>
      <c r="D33" s="26">
        <f t="shared" si="14"/>
        <v>1.06250238</v>
      </c>
      <c r="E33" s="27">
        <f t="shared" si="14"/>
        <v>1.06250238</v>
      </c>
      <c r="F33" s="20">
        <f t="shared" si="14"/>
        <v>1.06250238</v>
      </c>
      <c r="G33" s="26">
        <f t="shared" si="14"/>
        <v>1.06250238</v>
      </c>
      <c r="H33" s="27">
        <f t="shared" si="14"/>
        <v>1.06250238</v>
      </c>
      <c r="I33" s="20">
        <f t="shared" si="14"/>
        <v>1.06250238</v>
      </c>
      <c r="J33" s="26">
        <f t="shared" si="14"/>
        <v>1.06250238</v>
      </c>
      <c r="K33" s="27">
        <f t="shared" si="14"/>
        <v>1.06250238</v>
      </c>
      <c r="L33" s="20">
        <f t="shared" si="14"/>
        <v>1.06250238</v>
      </c>
      <c r="M33" s="26">
        <f t="shared" si="14"/>
        <v>1.06250238</v>
      </c>
      <c r="N33" s="27">
        <f t="shared" si="14"/>
        <v>1.06250238</v>
      </c>
      <c r="O33" s="20">
        <f t="shared" si="14"/>
        <v>1.06250238</v>
      </c>
      <c r="P33" s="24">
        <f t="shared" si="14"/>
        <v>1.06250238</v>
      </c>
      <c r="Q33" s="23">
        <f>Q32</f>
        <v>39983.416666666664</v>
      </c>
      <c r="R33" s="15"/>
      <c r="S33" s="8">
        <f>MROUND('Trip Timeline'!Z33+0.01041669/2,0.01041669)</f>
        <v>0.09375021</v>
      </c>
      <c r="T33" s="22">
        <f>T32</f>
        <v>39984.48958312334</v>
      </c>
      <c r="U33" s="43" t="str">
        <f>CONCATENATE(ROUND(T32-39965,1),"  ")</f>
        <v>19.5  </v>
      </c>
      <c r="V33" s="19" t="str">
        <f>CONCATENATE(ROUND(T32-39965,1),"  ")</f>
        <v>19.5  </v>
      </c>
      <c r="W33" s="1"/>
      <c r="X33" s="51"/>
      <c r="Y33" s="51"/>
      <c r="Z33" s="51"/>
    </row>
    <row r="34" spans="2:22" ht="12.75">
      <c r="B34" s="30" t="str">
        <f>'Trip Timeline'!X34</f>
        <v>Pittsburgh, Pa. </v>
      </c>
      <c r="C34" s="28"/>
      <c r="D34" s="28"/>
      <c r="E34" s="28"/>
      <c r="F34" s="28"/>
      <c r="G34" s="28"/>
      <c r="H34" s="28"/>
      <c r="I34" s="28"/>
      <c r="J34" s="28"/>
      <c r="K34" s="28"/>
      <c r="L34" s="28"/>
      <c r="M34" s="28"/>
      <c r="N34" s="28"/>
      <c r="O34" s="28"/>
      <c r="P34" s="29"/>
      <c r="Q34" s="14">
        <f>'Trip Timeline'!Y34</f>
        <v>39984.583333333336</v>
      </c>
      <c r="R34" s="16">
        <f>Q34-INT(Q34)</f>
        <v>0.5833333333357587</v>
      </c>
      <c r="S34" s="7">
        <f>MROUND(T34-Q34-0.01041669/2,0.01041669)</f>
        <v>1.80208737</v>
      </c>
      <c r="T34" s="14">
        <f>Q36-S35</f>
        <v>39986.39583300667</v>
      </c>
      <c r="U34" s="17">
        <f>(T34-INT(T34))</f>
        <v>0.39583300666708965</v>
      </c>
      <c r="V34" s="44">
        <f>T34-INT(T34)</f>
        <v>0.39583300666708965</v>
      </c>
    </row>
    <row r="35" spans="2:26" s="2" customFormat="1" ht="9" customHeight="1">
      <c r="B35" s="25">
        <f aca="true" t="shared" si="15" ref="B35:P35">$S34</f>
        <v>1.80208737</v>
      </c>
      <c r="C35" s="20">
        <f t="shared" si="15"/>
        <v>1.80208737</v>
      </c>
      <c r="D35" s="26">
        <f t="shared" si="15"/>
        <v>1.80208737</v>
      </c>
      <c r="E35" s="27">
        <f t="shared" si="15"/>
        <v>1.80208737</v>
      </c>
      <c r="F35" s="20">
        <f t="shared" si="15"/>
        <v>1.80208737</v>
      </c>
      <c r="G35" s="26">
        <f t="shared" si="15"/>
        <v>1.80208737</v>
      </c>
      <c r="H35" s="27">
        <f t="shared" si="15"/>
        <v>1.80208737</v>
      </c>
      <c r="I35" s="20">
        <f t="shared" si="15"/>
        <v>1.80208737</v>
      </c>
      <c r="J35" s="26">
        <f t="shared" si="15"/>
        <v>1.80208737</v>
      </c>
      <c r="K35" s="27">
        <f t="shared" si="15"/>
        <v>1.80208737</v>
      </c>
      <c r="L35" s="20">
        <f t="shared" si="15"/>
        <v>1.80208737</v>
      </c>
      <c r="M35" s="26">
        <f t="shared" si="15"/>
        <v>1.80208737</v>
      </c>
      <c r="N35" s="27">
        <f t="shared" si="15"/>
        <v>1.80208737</v>
      </c>
      <c r="O35" s="20">
        <f t="shared" si="15"/>
        <v>1.80208737</v>
      </c>
      <c r="P35" s="24">
        <f t="shared" si="15"/>
        <v>1.80208737</v>
      </c>
      <c r="Q35" s="23">
        <f>Q34</f>
        <v>39984.583333333336</v>
      </c>
      <c r="R35" s="15"/>
      <c r="S35" s="8">
        <f>MROUND('Trip Timeline'!Z35+0.01041669/2,0.01041669)</f>
        <v>0.14583365999999998</v>
      </c>
      <c r="T35" s="22">
        <f>T34</f>
        <v>39986.39583300667</v>
      </c>
      <c r="U35" s="43" t="str">
        <f>CONCATENATE(ROUND(T34-39965,1),"  ")</f>
        <v>21.4  </v>
      </c>
      <c r="V35" s="19" t="str">
        <f>CONCATENATE(ROUND(T34-39965,1),"  ")</f>
        <v>21.4  </v>
      </c>
      <c r="W35" s="1"/>
      <c r="X35" s="51"/>
      <c r="Y35" s="51"/>
      <c r="Z35" s="51"/>
    </row>
    <row r="36" spans="2:22" ht="12.75">
      <c r="B36" s="30" t="str">
        <f>'Trip Timeline'!X36</f>
        <v>Williamsport, Pa. </v>
      </c>
      <c r="C36" s="28"/>
      <c r="D36" s="28"/>
      <c r="E36" s="28"/>
      <c r="F36" s="28"/>
      <c r="G36" s="28"/>
      <c r="H36" s="28"/>
      <c r="I36" s="28"/>
      <c r="J36" s="28"/>
      <c r="K36" s="28"/>
      <c r="L36" s="28"/>
      <c r="M36" s="28"/>
      <c r="N36" s="28"/>
      <c r="O36" s="28"/>
      <c r="P36" s="29"/>
      <c r="Q36" s="14">
        <f>'Trip Timeline'!Y36</f>
        <v>39986.541666666664</v>
      </c>
      <c r="R36" s="16">
        <f>Q36-INT(Q36)</f>
        <v>0.5416666666642413</v>
      </c>
      <c r="S36" s="7">
        <f>MROUND(T36-Q36-0.01041669/2,0.01041669)</f>
        <v>0.9479187899999999</v>
      </c>
      <c r="T36" s="14">
        <f>Q38-S37</f>
        <v>39987.499999906664</v>
      </c>
      <c r="U36" s="17">
        <f>(T36-INT(T36))</f>
        <v>0.4999999066640157</v>
      </c>
      <c r="V36" s="44">
        <f>T36-INT(T36)</f>
        <v>0.4999999066640157</v>
      </c>
    </row>
    <row r="37" spans="2:26" s="2" customFormat="1" ht="9" customHeight="1">
      <c r="B37" s="25">
        <f aca="true" t="shared" si="16" ref="B37:P37">$S36</f>
        <v>0.9479187899999999</v>
      </c>
      <c r="C37" s="20">
        <f t="shared" si="16"/>
        <v>0.9479187899999999</v>
      </c>
      <c r="D37" s="26">
        <f t="shared" si="16"/>
        <v>0.9479187899999999</v>
      </c>
      <c r="E37" s="27">
        <f t="shared" si="16"/>
        <v>0.9479187899999999</v>
      </c>
      <c r="F37" s="20">
        <f t="shared" si="16"/>
        <v>0.9479187899999999</v>
      </c>
      <c r="G37" s="26">
        <f t="shared" si="16"/>
        <v>0.9479187899999999</v>
      </c>
      <c r="H37" s="27">
        <f t="shared" si="16"/>
        <v>0.9479187899999999</v>
      </c>
      <c r="I37" s="20">
        <f t="shared" si="16"/>
        <v>0.9479187899999999</v>
      </c>
      <c r="J37" s="26">
        <f t="shared" si="16"/>
        <v>0.9479187899999999</v>
      </c>
      <c r="K37" s="27">
        <f t="shared" si="16"/>
        <v>0.9479187899999999</v>
      </c>
      <c r="L37" s="20">
        <f t="shared" si="16"/>
        <v>0.9479187899999999</v>
      </c>
      <c r="M37" s="26">
        <f t="shared" si="16"/>
        <v>0.9479187899999999</v>
      </c>
      <c r="N37" s="27">
        <f t="shared" si="16"/>
        <v>0.9479187899999999</v>
      </c>
      <c r="O37" s="20">
        <f t="shared" si="16"/>
        <v>0.9479187899999999</v>
      </c>
      <c r="P37" s="24">
        <f t="shared" si="16"/>
        <v>0.9479187899999999</v>
      </c>
      <c r="Q37" s="23">
        <f>Q36</f>
        <v>39986.541666666664</v>
      </c>
      <c r="R37" s="15"/>
      <c r="S37" s="8">
        <f>MROUND('Trip Timeline'!Z37+0.01041669/2,0.01041669)</f>
        <v>0.04166676</v>
      </c>
      <c r="T37" s="22">
        <f>T36</f>
        <v>39987.499999906664</v>
      </c>
      <c r="U37" s="43" t="str">
        <f>CONCATENATE(ROUND(T36-39965,1),"  ")</f>
        <v>22.5  </v>
      </c>
      <c r="V37" s="19" t="str">
        <f>CONCATENATE(ROUND(T36-39965,1),"  ")</f>
        <v>22.5  </v>
      </c>
      <c r="W37" s="1"/>
      <c r="X37" s="51"/>
      <c r="Y37" s="51"/>
      <c r="Z37" s="51"/>
    </row>
    <row r="38" spans="2:22" ht="12.75">
      <c r="B38" s="30" t="str">
        <f>'Trip Timeline'!X38</f>
        <v>Selinsgrove, Pa.</v>
      </c>
      <c r="C38" s="28"/>
      <c r="D38" s="28"/>
      <c r="E38" s="28"/>
      <c r="F38" s="28"/>
      <c r="G38" s="28"/>
      <c r="H38" s="28"/>
      <c r="I38" s="28"/>
      <c r="J38" s="28"/>
      <c r="K38" s="28"/>
      <c r="L38" s="28"/>
      <c r="M38" s="28"/>
      <c r="N38" s="28"/>
      <c r="O38" s="28"/>
      <c r="P38" s="29"/>
      <c r="Q38" s="14">
        <f>'Trip Timeline'!Y38</f>
        <v>39987.541666666664</v>
      </c>
      <c r="R38" s="16">
        <f>Q38-INT(Q38)</f>
        <v>0.5416666666642413</v>
      </c>
      <c r="S38" s="7">
        <f>MROUND(T38-Q38-0.01041669/2,0.01041669)</f>
        <v>0.07291682999999999</v>
      </c>
      <c r="T38" s="14">
        <f>Q40-S39</f>
        <v>39987.624999906664</v>
      </c>
      <c r="U38" s="17">
        <f>(T38-INT(T38))</f>
        <v>0.6249999066640157</v>
      </c>
      <c r="V38" s="44">
        <f>T38-INT(T38)</f>
        <v>0.6249999066640157</v>
      </c>
    </row>
    <row r="39" spans="2:26" s="2" customFormat="1" ht="9" customHeight="1">
      <c r="B39" s="25">
        <f aca="true" t="shared" si="17" ref="B39:P39">$S38</f>
        <v>0.07291682999999999</v>
      </c>
      <c r="C39" s="20">
        <f t="shared" si="17"/>
        <v>0.07291682999999999</v>
      </c>
      <c r="D39" s="26">
        <f t="shared" si="17"/>
        <v>0.07291682999999999</v>
      </c>
      <c r="E39" s="27">
        <f t="shared" si="17"/>
        <v>0.07291682999999999</v>
      </c>
      <c r="F39" s="20">
        <f t="shared" si="17"/>
        <v>0.07291682999999999</v>
      </c>
      <c r="G39" s="26">
        <f t="shared" si="17"/>
        <v>0.07291682999999999</v>
      </c>
      <c r="H39" s="27">
        <f t="shared" si="17"/>
        <v>0.07291682999999999</v>
      </c>
      <c r="I39" s="20">
        <f t="shared" si="17"/>
        <v>0.07291682999999999</v>
      </c>
      <c r="J39" s="26">
        <f t="shared" si="17"/>
        <v>0.07291682999999999</v>
      </c>
      <c r="K39" s="27">
        <f t="shared" si="17"/>
        <v>0.07291682999999999</v>
      </c>
      <c r="L39" s="20">
        <f t="shared" si="17"/>
        <v>0.07291682999999999</v>
      </c>
      <c r="M39" s="26">
        <f t="shared" si="17"/>
        <v>0.07291682999999999</v>
      </c>
      <c r="N39" s="27">
        <f t="shared" si="17"/>
        <v>0.07291682999999999</v>
      </c>
      <c r="O39" s="20">
        <f t="shared" si="17"/>
        <v>0.07291682999999999</v>
      </c>
      <c r="P39" s="24">
        <f t="shared" si="17"/>
        <v>0.07291682999999999</v>
      </c>
      <c r="Q39" s="23">
        <f>Q38</f>
        <v>39987.541666666664</v>
      </c>
      <c r="R39" s="15"/>
      <c r="S39" s="8">
        <f>MROUND('Trip Timeline'!Z39+0.01041669/2,0.01041669)</f>
        <v>0.04166676</v>
      </c>
      <c r="T39" s="22">
        <f>T38</f>
        <v>39987.624999906664</v>
      </c>
      <c r="U39" s="43" t="str">
        <f>CONCATENATE(ROUND(T38-39965,1),"  ")</f>
        <v>22.6  </v>
      </c>
      <c r="V39" s="19" t="str">
        <f>CONCATENATE(ROUND(T38-39965,1),"  ")</f>
        <v>22.6  </v>
      </c>
      <c r="W39" s="1"/>
      <c r="X39" s="51"/>
      <c r="Y39" s="51"/>
      <c r="Z39" s="51"/>
    </row>
    <row r="40" spans="2:22" ht="12.75">
      <c r="B40" s="30" t="str">
        <f>'Trip Timeline'!X40</f>
        <v>Harrisburg, Pa.</v>
      </c>
      <c r="C40" s="28"/>
      <c r="D40" s="28"/>
      <c r="E40" s="28"/>
      <c r="F40" s="28"/>
      <c r="G40" s="28"/>
      <c r="H40" s="28"/>
      <c r="I40" s="28"/>
      <c r="J40" s="28"/>
      <c r="K40" s="28"/>
      <c r="L40" s="28"/>
      <c r="M40" s="28"/>
      <c r="N40" s="28"/>
      <c r="O40" s="28"/>
      <c r="P40" s="29"/>
      <c r="Q40" s="14">
        <f>'Trip Timeline'!Y40</f>
        <v>39987.666666666664</v>
      </c>
      <c r="R40" s="16">
        <f>Q40-INT(Q40)</f>
        <v>0.6666666666642413</v>
      </c>
      <c r="S40" s="7">
        <f>MROUND(T40-Q40-0.01041669/2,0.01041669)</f>
        <v>0.09375021</v>
      </c>
      <c r="T40" s="14">
        <f>Q42-S41</f>
        <v>39987.7708331</v>
      </c>
      <c r="U40" s="17">
        <f>(T40-INT(T40))</f>
        <v>0.7708331000030739</v>
      </c>
      <c r="V40" s="44">
        <f>T40-INT(T40)</f>
        <v>0.7708331000030739</v>
      </c>
    </row>
    <row r="41" spans="2:26" s="2" customFormat="1" ht="9" customHeight="1">
      <c r="B41" s="25">
        <f aca="true" t="shared" si="18" ref="B41:P41">$S40</f>
        <v>0.09375021</v>
      </c>
      <c r="C41" s="20">
        <f t="shared" si="18"/>
        <v>0.09375021</v>
      </c>
      <c r="D41" s="26">
        <f t="shared" si="18"/>
        <v>0.09375021</v>
      </c>
      <c r="E41" s="27">
        <f t="shared" si="18"/>
        <v>0.09375021</v>
      </c>
      <c r="F41" s="20">
        <f t="shared" si="18"/>
        <v>0.09375021</v>
      </c>
      <c r="G41" s="26">
        <f t="shared" si="18"/>
        <v>0.09375021</v>
      </c>
      <c r="H41" s="27">
        <f t="shared" si="18"/>
        <v>0.09375021</v>
      </c>
      <c r="I41" s="20">
        <f t="shared" si="18"/>
        <v>0.09375021</v>
      </c>
      <c r="J41" s="26">
        <f t="shared" si="18"/>
        <v>0.09375021</v>
      </c>
      <c r="K41" s="27">
        <f t="shared" si="18"/>
        <v>0.09375021</v>
      </c>
      <c r="L41" s="20">
        <f t="shared" si="18"/>
        <v>0.09375021</v>
      </c>
      <c r="M41" s="26">
        <f t="shared" si="18"/>
        <v>0.09375021</v>
      </c>
      <c r="N41" s="27">
        <f t="shared" si="18"/>
        <v>0.09375021</v>
      </c>
      <c r="O41" s="20">
        <f t="shared" si="18"/>
        <v>0.09375021</v>
      </c>
      <c r="P41" s="24">
        <f t="shared" si="18"/>
        <v>0.09375021</v>
      </c>
      <c r="Q41" s="23">
        <f>Q40</f>
        <v>39987.666666666664</v>
      </c>
      <c r="R41" s="15"/>
      <c r="S41" s="8">
        <f>MROUND('Trip Timeline'!Z41+0.01041669/2,0.01041669)</f>
        <v>0.10416689999999999</v>
      </c>
      <c r="T41" s="22">
        <f>T40</f>
        <v>39987.7708331</v>
      </c>
      <c r="U41" s="43" t="str">
        <f>CONCATENATE(ROUND(T40-39965,1),"  ")</f>
        <v>22.8  </v>
      </c>
      <c r="V41" s="19" t="str">
        <f>CONCATENATE(ROUND(T40-39965,1),"  ")</f>
        <v>22.8  </v>
      </c>
      <c r="W41" s="1"/>
      <c r="X41" s="51"/>
      <c r="Y41" s="51"/>
      <c r="Z41" s="51"/>
    </row>
    <row r="42" spans="2:22" ht="12.75">
      <c r="B42" s="30" t="str">
        <f>'Trip Timeline'!X42</f>
        <v>Shenendoah Nat'l Park</v>
      </c>
      <c r="C42" s="28"/>
      <c r="D42" s="28"/>
      <c r="E42" s="28"/>
      <c r="F42" s="28"/>
      <c r="G42" s="28"/>
      <c r="H42" s="28"/>
      <c r="I42" s="28"/>
      <c r="J42" s="28"/>
      <c r="K42" s="28"/>
      <c r="L42" s="28"/>
      <c r="M42" s="28"/>
      <c r="N42" s="28"/>
      <c r="O42" s="28"/>
      <c r="P42" s="29"/>
      <c r="Q42" s="14">
        <f>'Trip Timeline'!Y42</f>
        <v>39987.875</v>
      </c>
      <c r="R42" s="16">
        <f>Q42-INT(Q42)</f>
        <v>0.875</v>
      </c>
      <c r="S42" s="7">
        <f>MROUND(T42-Q42-0.01041669/2,0.01041669)</f>
        <v>0.43750098</v>
      </c>
      <c r="T42" s="14">
        <f>Q44-S43</f>
        <v>39988.32291664334</v>
      </c>
      <c r="U42" s="17">
        <f>(T42-INT(T42))</f>
        <v>0.32291664333752124</v>
      </c>
      <c r="V42" s="44">
        <f>T42-INT(T42)</f>
        <v>0.32291664333752124</v>
      </c>
    </row>
    <row r="43" spans="2:26" s="2" customFormat="1" ht="9" customHeight="1">
      <c r="B43" s="25">
        <f aca="true" t="shared" si="19" ref="B43:P43">$S42</f>
        <v>0.43750098</v>
      </c>
      <c r="C43" s="20">
        <f t="shared" si="19"/>
        <v>0.43750098</v>
      </c>
      <c r="D43" s="26">
        <f t="shared" si="19"/>
        <v>0.43750098</v>
      </c>
      <c r="E43" s="27">
        <f t="shared" si="19"/>
        <v>0.43750098</v>
      </c>
      <c r="F43" s="20">
        <f t="shared" si="19"/>
        <v>0.43750098</v>
      </c>
      <c r="G43" s="26">
        <f t="shared" si="19"/>
        <v>0.43750098</v>
      </c>
      <c r="H43" s="27">
        <f t="shared" si="19"/>
        <v>0.43750098</v>
      </c>
      <c r="I43" s="20">
        <f t="shared" si="19"/>
        <v>0.43750098</v>
      </c>
      <c r="J43" s="26">
        <f t="shared" si="19"/>
        <v>0.43750098</v>
      </c>
      <c r="K43" s="27">
        <f t="shared" si="19"/>
        <v>0.43750098</v>
      </c>
      <c r="L43" s="20">
        <f t="shared" si="19"/>
        <v>0.43750098</v>
      </c>
      <c r="M43" s="26">
        <f t="shared" si="19"/>
        <v>0.43750098</v>
      </c>
      <c r="N43" s="27">
        <f t="shared" si="19"/>
        <v>0.43750098</v>
      </c>
      <c r="O43" s="20">
        <f t="shared" si="19"/>
        <v>0.43750098</v>
      </c>
      <c r="P43" s="24">
        <f t="shared" si="19"/>
        <v>0.43750098</v>
      </c>
      <c r="Q43" s="23">
        <f>Q42</f>
        <v>39987.875</v>
      </c>
      <c r="R43" s="15"/>
      <c r="S43" s="8">
        <f>MROUND('Trip Timeline'!Z43+0.01041669/2,0.01041669)</f>
        <v>0.01041669</v>
      </c>
      <c r="T43" s="22">
        <f>T42</f>
        <v>39988.32291664334</v>
      </c>
      <c r="U43" s="43" t="str">
        <f>CONCATENATE(ROUND(T42-39965,1),"  ")</f>
        <v>23.3  </v>
      </c>
      <c r="V43" s="19" t="str">
        <f>CONCATENATE(ROUND(T42-39965,1),"  ")</f>
        <v>23.3  </v>
      </c>
      <c r="W43" s="1"/>
      <c r="X43" s="51"/>
      <c r="Y43" s="51"/>
      <c r="Z43" s="51"/>
    </row>
    <row r="44" spans="2:22" ht="12.75">
      <c r="B44" s="30" t="str">
        <f>'Trip Timeline'!X44</f>
        <v>Blue Ridge Parkway </v>
      </c>
      <c r="C44" s="28"/>
      <c r="D44" s="28"/>
      <c r="E44" s="28"/>
      <c r="F44" s="28"/>
      <c r="G44" s="28"/>
      <c r="H44" s="28"/>
      <c r="I44" s="28"/>
      <c r="J44" s="28"/>
      <c r="K44" s="28"/>
      <c r="L44" s="28"/>
      <c r="M44" s="28"/>
      <c r="N44" s="28"/>
      <c r="O44" s="28"/>
      <c r="P44" s="29"/>
      <c r="Q44" s="14">
        <f>'Trip Timeline'!Y44</f>
        <v>39988.333333333336</v>
      </c>
      <c r="R44" s="16">
        <f>Q44-INT(Q44)</f>
        <v>0.33333333333575865</v>
      </c>
      <c r="S44" s="7">
        <f>MROUND(T44-Q44-0.01041669/2,0.01041669)</f>
        <v>0.6041680199999999</v>
      </c>
      <c r="T44" s="14">
        <f>Q46-S45</f>
        <v>39988.94791664334</v>
      </c>
      <c r="U44" s="17">
        <f>(T44-INT(T44))</f>
        <v>0.9479166433375212</v>
      </c>
      <c r="V44" s="44">
        <f>T44-INT(T44)</f>
        <v>0.9479166433375212</v>
      </c>
    </row>
    <row r="45" spans="2:26" s="2" customFormat="1" ht="9" customHeight="1">
      <c r="B45" s="25">
        <f aca="true" t="shared" si="20" ref="B45:P45">$S44</f>
        <v>0.6041680199999999</v>
      </c>
      <c r="C45" s="20">
        <f t="shared" si="20"/>
        <v>0.6041680199999999</v>
      </c>
      <c r="D45" s="26">
        <f t="shared" si="20"/>
        <v>0.6041680199999999</v>
      </c>
      <c r="E45" s="27">
        <f t="shared" si="20"/>
        <v>0.6041680199999999</v>
      </c>
      <c r="F45" s="20">
        <f t="shared" si="20"/>
        <v>0.6041680199999999</v>
      </c>
      <c r="G45" s="26">
        <f t="shared" si="20"/>
        <v>0.6041680199999999</v>
      </c>
      <c r="H45" s="27">
        <f t="shared" si="20"/>
        <v>0.6041680199999999</v>
      </c>
      <c r="I45" s="20">
        <f t="shared" si="20"/>
        <v>0.6041680199999999</v>
      </c>
      <c r="J45" s="26">
        <f t="shared" si="20"/>
        <v>0.6041680199999999</v>
      </c>
      <c r="K45" s="27">
        <f t="shared" si="20"/>
        <v>0.6041680199999999</v>
      </c>
      <c r="L45" s="20">
        <f t="shared" si="20"/>
        <v>0.6041680199999999</v>
      </c>
      <c r="M45" s="26">
        <f t="shared" si="20"/>
        <v>0.6041680199999999</v>
      </c>
      <c r="N45" s="27">
        <f t="shared" si="20"/>
        <v>0.6041680199999999</v>
      </c>
      <c r="O45" s="20">
        <f t="shared" si="20"/>
        <v>0.6041680199999999</v>
      </c>
      <c r="P45" s="24">
        <f t="shared" si="20"/>
        <v>0.6041680199999999</v>
      </c>
      <c r="Q45" s="23">
        <f>Q44</f>
        <v>39988.333333333336</v>
      </c>
      <c r="R45" s="15"/>
      <c r="S45" s="8">
        <f>MROUND('Trip Timeline'!Z45+0.01041669/2,0.01041669)</f>
        <v>0.01041669</v>
      </c>
      <c r="T45" s="22">
        <f>T44</f>
        <v>39988.94791664334</v>
      </c>
      <c r="U45" s="43" t="str">
        <f>CONCATENATE(ROUND(T44-39965,1),"  ")</f>
        <v>23.9  </v>
      </c>
      <c r="V45" s="19" t="str">
        <f>CONCATENATE(ROUND(T44-39965,1),"  ")</f>
        <v>23.9  </v>
      </c>
      <c r="W45" s="1"/>
      <c r="X45" s="51"/>
      <c r="Y45" s="51"/>
      <c r="Z45" s="51"/>
    </row>
    <row r="46" spans="2:22" ht="12.75">
      <c r="B46" s="30" t="str">
        <f>'Trip Timeline'!X46</f>
        <v>Great Smokey Mountain</v>
      </c>
      <c r="C46" s="28"/>
      <c r="D46" s="28"/>
      <c r="E46" s="28"/>
      <c r="F46" s="28"/>
      <c r="G46" s="28"/>
      <c r="H46" s="28"/>
      <c r="I46" s="28"/>
      <c r="J46" s="28"/>
      <c r="K46" s="28"/>
      <c r="L46" s="28"/>
      <c r="M46" s="28"/>
      <c r="N46" s="28"/>
      <c r="O46" s="28"/>
      <c r="P46" s="29"/>
      <c r="Q46" s="14">
        <f>'Trip Timeline'!Y46</f>
        <v>39988.958333333336</v>
      </c>
      <c r="R46" s="16">
        <f>Q46-INT(Q46)</f>
        <v>0.9583333333357587</v>
      </c>
      <c r="S46" s="7">
        <f>MROUND(T46-Q46-0.01041669/2,0.01041669)</f>
        <v>0.46875104999999995</v>
      </c>
      <c r="T46" s="14">
        <f>Q48-S47</f>
        <v>39989.43749986</v>
      </c>
      <c r="U46" s="17">
        <f>(T46-INT(T46))</f>
        <v>0.43749986000329955</v>
      </c>
      <c r="V46" s="44">
        <f>T46-INT(T46)</f>
        <v>0.43749986000329955</v>
      </c>
    </row>
    <row r="47" spans="2:26" s="2" customFormat="1" ht="9" customHeight="1">
      <c r="B47" s="25">
        <f aca="true" t="shared" si="21" ref="B47:P47">$S46</f>
        <v>0.46875104999999995</v>
      </c>
      <c r="C47" s="20">
        <f t="shared" si="21"/>
        <v>0.46875104999999995</v>
      </c>
      <c r="D47" s="26">
        <f t="shared" si="21"/>
        <v>0.46875104999999995</v>
      </c>
      <c r="E47" s="27">
        <f t="shared" si="21"/>
        <v>0.46875104999999995</v>
      </c>
      <c r="F47" s="20">
        <f t="shared" si="21"/>
        <v>0.46875104999999995</v>
      </c>
      <c r="G47" s="26">
        <f t="shared" si="21"/>
        <v>0.46875104999999995</v>
      </c>
      <c r="H47" s="27">
        <f t="shared" si="21"/>
        <v>0.46875104999999995</v>
      </c>
      <c r="I47" s="20">
        <f t="shared" si="21"/>
        <v>0.46875104999999995</v>
      </c>
      <c r="J47" s="26">
        <f t="shared" si="21"/>
        <v>0.46875104999999995</v>
      </c>
      <c r="K47" s="27">
        <f t="shared" si="21"/>
        <v>0.46875104999999995</v>
      </c>
      <c r="L47" s="20">
        <f t="shared" si="21"/>
        <v>0.46875104999999995</v>
      </c>
      <c r="M47" s="26">
        <f t="shared" si="21"/>
        <v>0.46875104999999995</v>
      </c>
      <c r="N47" s="27">
        <f t="shared" si="21"/>
        <v>0.46875104999999995</v>
      </c>
      <c r="O47" s="20">
        <f t="shared" si="21"/>
        <v>0.46875104999999995</v>
      </c>
      <c r="P47" s="24">
        <f t="shared" si="21"/>
        <v>0.46875104999999995</v>
      </c>
      <c r="Q47" s="23">
        <f>Q46</f>
        <v>39988.958333333336</v>
      </c>
      <c r="R47" s="15"/>
      <c r="S47" s="8">
        <f>MROUND('Trip Timeline'!Z47+0.01041669/2,0.01041669)</f>
        <v>0.06250014</v>
      </c>
      <c r="T47" s="22">
        <f>T46</f>
        <v>39989.43749986</v>
      </c>
      <c r="U47" s="43" t="str">
        <f>CONCATENATE(ROUND(T46-39965,1),"  ")</f>
        <v>24.4  </v>
      </c>
      <c r="V47" s="19" t="str">
        <f>CONCATENATE(ROUND(T46-39965,1),"  ")</f>
        <v>24.4  </v>
      </c>
      <c r="W47" s="1"/>
      <c r="X47" s="51"/>
      <c r="Y47" s="51"/>
      <c r="Z47" s="51"/>
    </row>
    <row r="48" spans="2:22" ht="12.75">
      <c r="B48" s="30" t="str">
        <f>'Trip Timeline'!X48</f>
        <v>Asheville, N.C. </v>
      </c>
      <c r="C48" s="28"/>
      <c r="D48" s="28"/>
      <c r="E48" s="28"/>
      <c r="F48" s="28"/>
      <c r="G48" s="28"/>
      <c r="H48" s="28"/>
      <c r="I48" s="28"/>
      <c r="J48" s="28"/>
      <c r="K48" s="28"/>
      <c r="L48" s="28"/>
      <c r="M48" s="28"/>
      <c r="N48" s="28"/>
      <c r="O48" s="28"/>
      <c r="P48" s="29"/>
      <c r="Q48" s="14">
        <f>'Trip Timeline'!Y48</f>
        <v>39989.5</v>
      </c>
      <c r="R48" s="16">
        <f>Q48-INT(Q48)</f>
        <v>0.5</v>
      </c>
      <c r="S48" s="7">
        <f>MROUND(T48-Q48-0.01041669/2,0.01041669)</f>
        <v>0.9791688599999999</v>
      </c>
      <c r="T48" s="14">
        <f>Q50-S49</f>
        <v>39990.48958312334</v>
      </c>
      <c r="U48" s="17">
        <f>(T48-INT(T48))</f>
        <v>0.48958312333707</v>
      </c>
      <c r="V48" s="44">
        <f>T48-INT(T48)</f>
        <v>0.48958312333707</v>
      </c>
    </row>
    <row r="49" spans="2:26" s="2" customFormat="1" ht="9" customHeight="1">
      <c r="B49" s="25">
        <f aca="true" t="shared" si="22" ref="B49:P49">$S48</f>
        <v>0.9791688599999999</v>
      </c>
      <c r="C49" s="20">
        <f t="shared" si="22"/>
        <v>0.9791688599999999</v>
      </c>
      <c r="D49" s="26">
        <f t="shared" si="22"/>
        <v>0.9791688599999999</v>
      </c>
      <c r="E49" s="27">
        <f t="shared" si="22"/>
        <v>0.9791688599999999</v>
      </c>
      <c r="F49" s="20">
        <f t="shared" si="22"/>
        <v>0.9791688599999999</v>
      </c>
      <c r="G49" s="26">
        <f t="shared" si="22"/>
        <v>0.9791688599999999</v>
      </c>
      <c r="H49" s="27">
        <f t="shared" si="22"/>
        <v>0.9791688599999999</v>
      </c>
      <c r="I49" s="20">
        <f t="shared" si="22"/>
        <v>0.9791688599999999</v>
      </c>
      <c r="J49" s="26">
        <f t="shared" si="22"/>
        <v>0.9791688599999999</v>
      </c>
      <c r="K49" s="27">
        <f t="shared" si="22"/>
        <v>0.9791688599999999</v>
      </c>
      <c r="L49" s="20">
        <f t="shared" si="22"/>
        <v>0.9791688599999999</v>
      </c>
      <c r="M49" s="26">
        <f t="shared" si="22"/>
        <v>0.9791688599999999</v>
      </c>
      <c r="N49" s="27">
        <f t="shared" si="22"/>
        <v>0.9791688599999999</v>
      </c>
      <c r="O49" s="20">
        <f t="shared" si="22"/>
        <v>0.9791688599999999</v>
      </c>
      <c r="P49" s="24">
        <f t="shared" si="22"/>
        <v>0.9791688599999999</v>
      </c>
      <c r="Q49" s="23">
        <f>Q48</f>
        <v>39989.5</v>
      </c>
      <c r="R49" s="15"/>
      <c r="S49" s="8">
        <f>MROUND('Trip Timeline'!Z49+0.01041669/2,0.01041669)</f>
        <v>0.09375021</v>
      </c>
      <c r="T49" s="22">
        <f>T48</f>
        <v>39990.48958312334</v>
      </c>
      <c r="U49" s="43" t="str">
        <f>CONCATENATE(ROUND(T48-39965,1),"  ")</f>
        <v>25.5  </v>
      </c>
      <c r="V49" s="19" t="str">
        <f>CONCATENATE(ROUND(T48-39965,1),"  ")</f>
        <v>25.5  </v>
      </c>
      <c r="W49" s="1"/>
      <c r="X49" s="51"/>
      <c r="Y49" s="51"/>
      <c r="Z49" s="51"/>
    </row>
    <row r="50" spans="2:22" ht="12.75">
      <c r="B50" s="30" t="str">
        <f>'Trip Timeline'!X50</f>
        <v>Charlotte, N.C. </v>
      </c>
      <c r="C50" s="28"/>
      <c r="D50" s="28"/>
      <c r="E50" s="28"/>
      <c r="F50" s="28"/>
      <c r="G50" s="28"/>
      <c r="H50" s="28"/>
      <c r="I50" s="28"/>
      <c r="J50" s="28"/>
      <c r="K50" s="28"/>
      <c r="L50" s="28"/>
      <c r="M50" s="28"/>
      <c r="N50" s="28"/>
      <c r="O50" s="28"/>
      <c r="P50" s="29"/>
      <c r="Q50" s="14">
        <f>'Trip Timeline'!Y50</f>
        <v>39990.583333333336</v>
      </c>
      <c r="R50" s="16">
        <f>Q50-INT(Q50)</f>
        <v>0.5833333333357587</v>
      </c>
      <c r="S50" s="7">
        <f>MROUND(T50-Q50-0.01041669/2,0.01041669)</f>
        <v>1.8333374399999998</v>
      </c>
      <c r="T50" s="14">
        <f>Q52-S51</f>
        <v>39992.42708303</v>
      </c>
      <c r="U50" s="17">
        <f>(T50-INT(T50))</f>
        <v>0.4270830300010857</v>
      </c>
      <c r="V50" s="44">
        <f>T50-INT(T50)</f>
        <v>0.4270830300010857</v>
      </c>
    </row>
    <row r="51" spans="2:26" s="2" customFormat="1" ht="9" customHeight="1">
      <c r="B51" s="25">
        <f aca="true" t="shared" si="23" ref="B51:P51">$S50</f>
        <v>1.8333374399999998</v>
      </c>
      <c r="C51" s="20">
        <f t="shared" si="23"/>
        <v>1.8333374399999998</v>
      </c>
      <c r="D51" s="26">
        <f t="shared" si="23"/>
        <v>1.8333374399999998</v>
      </c>
      <c r="E51" s="27">
        <f t="shared" si="23"/>
        <v>1.8333374399999998</v>
      </c>
      <c r="F51" s="20">
        <f t="shared" si="23"/>
        <v>1.8333374399999998</v>
      </c>
      <c r="G51" s="26">
        <f t="shared" si="23"/>
        <v>1.8333374399999998</v>
      </c>
      <c r="H51" s="27">
        <f t="shared" si="23"/>
        <v>1.8333374399999998</v>
      </c>
      <c r="I51" s="20">
        <f t="shared" si="23"/>
        <v>1.8333374399999998</v>
      </c>
      <c r="J51" s="26">
        <f t="shared" si="23"/>
        <v>1.8333374399999998</v>
      </c>
      <c r="K51" s="27">
        <f t="shared" si="23"/>
        <v>1.8333374399999998</v>
      </c>
      <c r="L51" s="20">
        <f t="shared" si="23"/>
        <v>1.8333374399999998</v>
      </c>
      <c r="M51" s="26">
        <f t="shared" si="23"/>
        <v>1.8333374399999998</v>
      </c>
      <c r="N51" s="27">
        <f t="shared" si="23"/>
        <v>1.8333374399999998</v>
      </c>
      <c r="O51" s="20">
        <f t="shared" si="23"/>
        <v>1.8333374399999998</v>
      </c>
      <c r="P51" s="24">
        <f t="shared" si="23"/>
        <v>1.8333374399999998</v>
      </c>
      <c r="Q51" s="23">
        <f>Q50</f>
        <v>39990.583333333336</v>
      </c>
      <c r="R51" s="15"/>
      <c r="S51" s="8">
        <f>MROUND('Trip Timeline'!Z51+0.01041669/2,0.01041669)</f>
        <v>0.13541697</v>
      </c>
      <c r="T51" s="22">
        <f>T50</f>
        <v>39992.42708303</v>
      </c>
      <c r="U51" s="43" t="str">
        <f>CONCATENATE(ROUND(T50-39965,1),"  ")</f>
        <v>27.4  </v>
      </c>
      <c r="V51" s="19" t="str">
        <f>CONCATENATE(ROUND(T50-39965,1),"  ")</f>
        <v>27.4  </v>
      </c>
      <c r="W51" s="1"/>
      <c r="X51" s="51"/>
      <c r="Y51" s="51"/>
      <c r="Z51" s="51"/>
    </row>
    <row r="52" spans="2:22" ht="12.75">
      <c r="B52" s="30" t="str">
        <f>'Trip Timeline'!X52</f>
        <v>Charleston, S.C. </v>
      </c>
      <c r="C52" s="28"/>
      <c r="D52" s="28"/>
      <c r="E52" s="28"/>
      <c r="F52" s="28"/>
      <c r="G52" s="28"/>
      <c r="H52" s="28"/>
      <c r="I52" s="28"/>
      <c r="J52" s="28"/>
      <c r="K52" s="28"/>
      <c r="L52" s="28"/>
      <c r="M52" s="28"/>
      <c r="N52" s="28"/>
      <c r="O52" s="28"/>
      <c r="P52" s="29"/>
      <c r="Q52" s="14">
        <f>'Trip Timeline'!Y52</f>
        <v>39992.5625</v>
      </c>
      <c r="R52" s="16">
        <f>Q52-INT(Q52)</f>
        <v>0.5625</v>
      </c>
      <c r="S52" s="7">
        <f>MROUND(T52-Q52-0.01041669/2,0.01041669)</f>
        <v>0.7916684399999999</v>
      </c>
      <c r="T52" s="14">
        <f>Q54-S53</f>
        <v>39993.36458312334</v>
      </c>
      <c r="U52" s="17">
        <f>(T52-INT(T52))</f>
        <v>0.36458312333707</v>
      </c>
      <c r="V52" s="44">
        <f>T52-INT(T52)</f>
        <v>0.36458312333707</v>
      </c>
    </row>
    <row r="53" spans="2:26" s="2" customFormat="1" ht="9" customHeight="1">
      <c r="B53" s="25">
        <f aca="true" t="shared" si="24" ref="B53:P53">$S52</f>
        <v>0.7916684399999999</v>
      </c>
      <c r="C53" s="20">
        <f t="shared" si="24"/>
        <v>0.7916684399999999</v>
      </c>
      <c r="D53" s="26">
        <f t="shared" si="24"/>
        <v>0.7916684399999999</v>
      </c>
      <c r="E53" s="27">
        <f t="shared" si="24"/>
        <v>0.7916684399999999</v>
      </c>
      <c r="F53" s="20">
        <f t="shared" si="24"/>
        <v>0.7916684399999999</v>
      </c>
      <c r="G53" s="26">
        <f t="shared" si="24"/>
        <v>0.7916684399999999</v>
      </c>
      <c r="H53" s="27">
        <f t="shared" si="24"/>
        <v>0.7916684399999999</v>
      </c>
      <c r="I53" s="20">
        <f t="shared" si="24"/>
        <v>0.7916684399999999</v>
      </c>
      <c r="J53" s="26">
        <f t="shared" si="24"/>
        <v>0.7916684399999999</v>
      </c>
      <c r="K53" s="27">
        <f t="shared" si="24"/>
        <v>0.7916684399999999</v>
      </c>
      <c r="L53" s="20">
        <f t="shared" si="24"/>
        <v>0.7916684399999999</v>
      </c>
      <c r="M53" s="26">
        <f t="shared" si="24"/>
        <v>0.7916684399999999</v>
      </c>
      <c r="N53" s="27">
        <f t="shared" si="24"/>
        <v>0.7916684399999999</v>
      </c>
      <c r="O53" s="20">
        <f t="shared" si="24"/>
        <v>0.7916684399999999</v>
      </c>
      <c r="P53" s="24">
        <f t="shared" si="24"/>
        <v>0.7916684399999999</v>
      </c>
      <c r="Q53" s="23">
        <f>Q52</f>
        <v>39992.5625</v>
      </c>
      <c r="R53" s="15"/>
      <c r="S53" s="8">
        <f>MROUND('Trip Timeline'!Z53+0.01041669/2,0.01041669)</f>
        <v>0.09375021</v>
      </c>
      <c r="T53" s="22">
        <f>T52</f>
        <v>39993.36458312334</v>
      </c>
      <c r="U53" s="43" t="str">
        <f>CONCATENATE(ROUND(T52-39965,1),"  ")</f>
        <v>28.4  </v>
      </c>
      <c r="V53" s="19" t="str">
        <f>CONCATENATE(ROUND(T52-39965,1),"  ")</f>
        <v>28.4  </v>
      </c>
      <c r="W53" s="1"/>
      <c r="X53" s="51"/>
      <c r="Y53" s="51"/>
      <c r="Z53" s="51"/>
    </row>
    <row r="54" spans="2:22" ht="12.75">
      <c r="B54" s="30" t="str">
        <f>'Trip Timeline'!X54</f>
        <v>Savannah, Ga. </v>
      </c>
      <c r="C54" s="28"/>
      <c r="D54" s="28"/>
      <c r="E54" s="28"/>
      <c r="F54" s="28"/>
      <c r="G54" s="28"/>
      <c r="H54" s="28"/>
      <c r="I54" s="28"/>
      <c r="J54" s="28"/>
      <c r="K54" s="28"/>
      <c r="L54" s="28"/>
      <c r="M54" s="28"/>
      <c r="N54" s="28"/>
      <c r="O54" s="28"/>
      <c r="P54" s="29"/>
      <c r="Q54" s="14">
        <f>'Trip Timeline'!Y54</f>
        <v>39993.458333333336</v>
      </c>
      <c r="R54" s="16">
        <f>Q54-INT(Q54)</f>
        <v>0.45833333333575865</v>
      </c>
      <c r="S54" s="7">
        <f>MROUND(T54-Q54-0.01041669/2,0.01041669)</f>
        <v>0.9791688599999999</v>
      </c>
      <c r="T54" s="14">
        <f>Q56-S55</f>
        <v>39994.447916456666</v>
      </c>
      <c r="U54" s="17">
        <f>(T54-INT(T54))</f>
        <v>0.4479164566655527</v>
      </c>
      <c r="V54" s="44">
        <f>T54-INT(T54)</f>
        <v>0.4479164566655527</v>
      </c>
    </row>
    <row r="55" spans="2:26" s="2" customFormat="1" ht="9" customHeight="1">
      <c r="B55" s="25">
        <f aca="true" t="shared" si="25" ref="B55:P55">$S54</f>
        <v>0.9791688599999999</v>
      </c>
      <c r="C55" s="20">
        <f t="shared" si="25"/>
        <v>0.9791688599999999</v>
      </c>
      <c r="D55" s="26">
        <f t="shared" si="25"/>
        <v>0.9791688599999999</v>
      </c>
      <c r="E55" s="27">
        <f t="shared" si="25"/>
        <v>0.9791688599999999</v>
      </c>
      <c r="F55" s="20">
        <f t="shared" si="25"/>
        <v>0.9791688599999999</v>
      </c>
      <c r="G55" s="26">
        <f t="shared" si="25"/>
        <v>0.9791688599999999</v>
      </c>
      <c r="H55" s="27">
        <f t="shared" si="25"/>
        <v>0.9791688599999999</v>
      </c>
      <c r="I55" s="20">
        <f t="shared" si="25"/>
        <v>0.9791688599999999</v>
      </c>
      <c r="J55" s="26">
        <f t="shared" si="25"/>
        <v>0.9791688599999999</v>
      </c>
      <c r="K55" s="27">
        <f t="shared" si="25"/>
        <v>0.9791688599999999</v>
      </c>
      <c r="L55" s="20">
        <f t="shared" si="25"/>
        <v>0.9791688599999999</v>
      </c>
      <c r="M55" s="26">
        <f t="shared" si="25"/>
        <v>0.9791688599999999</v>
      </c>
      <c r="N55" s="27">
        <f t="shared" si="25"/>
        <v>0.9791688599999999</v>
      </c>
      <c r="O55" s="20">
        <f t="shared" si="25"/>
        <v>0.9791688599999999</v>
      </c>
      <c r="P55" s="24">
        <f t="shared" si="25"/>
        <v>0.9791688599999999</v>
      </c>
      <c r="Q55" s="23">
        <f>Q54</f>
        <v>39993.458333333336</v>
      </c>
      <c r="R55" s="15"/>
      <c r="S55" s="8">
        <f>MROUND('Trip Timeline'!Z55+0.01041669/2,0.01041669)</f>
        <v>0.09375021</v>
      </c>
      <c r="T55" s="22">
        <f>T54</f>
        <v>39994.447916456666</v>
      </c>
      <c r="U55" s="43" t="str">
        <f>CONCATENATE(ROUND(T54-39965,1),"  ")</f>
        <v>29.4  </v>
      </c>
      <c r="V55" s="19" t="str">
        <f>CONCATENATE(ROUND(T54-39965,1),"  ")</f>
        <v>29.4  </v>
      </c>
      <c r="W55" s="1"/>
      <c r="X55" s="51"/>
      <c r="Y55" s="51"/>
      <c r="Z55" s="51"/>
    </row>
    <row r="56" spans="2:22" ht="12.75">
      <c r="B56" s="30" t="str">
        <f>'Trip Timeline'!X56</f>
        <v>Jacksonville, Fla. </v>
      </c>
      <c r="C56" s="28"/>
      <c r="D56" s="28"/>
      <c r="E56" s="28"/>
      <c r="F56" s="28"/>
      <c r="G56" s="28"/>
      <c r="H56" s="28"/>
      <c r="I56" s="28"/>
      <c r="J56" s="28"/>
      <c r="K56" s="28"/>
      <c r="L56" s="28"/>
      <c r="M56" s="28"/>
      <c r="N56" s="28"/>
      <c r="O56" s="28"/>
      <c r="P56" s="29"/>
      <c r="Q56" s="14">
        <f>'Trip Timeline'!Y56</f>
        <v>39994.541666666664</v>
      </c>
      <c r="R56" s="16">
        <f>Q56-INT(Q56)</f>
        <v>0.5416666666642413</v>
      </c>
      <c r="S56" s="7">
        <f>MROUND(T56-Q56-0.01041669/2,0.01041669)</f>
        <v>0.28125063</v>
      </c>
      <c r="T56" s="14">
        <f>Q58-S57</f>
        <v>39994.83333319334</v>
      </c>
      <c r="U56" s="17">
        <f>(T56-INT(T56))</f>
        <v>0.8333331933390582</v>
      </c>
      <c r="V56" s="44">
        <f>T56-INT(T56)</f>
        <v>0.8333331933390582</v>
      </c>
    </row>
    <row r="57" spans="2:26" s="2" customFormat="1" ht="9" customHeight="1">
      <c r="B57" s="25">
        <f aca="true" t="shared" si="26" ref="B57:P57">$S56</f>
        <v>0.28125063</v>
      </c>
      <c r="C57" s="20">
        <f t="shared" si="26"/>
        <v>0.28125063</v>
      </c>
      <c r="D57" s="26">
        <f t="shared" si="26"/>
        <v>0.28125063</v>
      </c>
      <c r="E57" s="27">
        <f t="shared" si="26"/>
        <v>0.28125063</v>
      </c>
      <c r="F57" s="20">
        <f t="shared" si="26"/>
        <v>0.28125063</v>
      </c>
      <c r="G57" s="26">
        <f t="shared" si="26"/>
        <v>0.28125063</v>
      </c>
      <c r="H57" s="27">
        <f t="shared" si="26"/>
        <v>0.28125063</v>
      </c>
      <c r="I57" s="20">
        <f t="shared" si="26"/>
        <v>0.28125063</v>
      </c>
      <c r="J57" s="26">
        <f t="shared" si="26"/>
        <v>0.28125063</v>
      </c>
      <c r="K57" s="27">
        <f t="shared" si="26"/>
        <v>0.28125063</v>
      </c>
      <c r="L57" s="20">
        <f t="shared" si="26"/>
        <v>0.28125063</v>
      </c>
      <c r="M57" s="26">
        <f t="shared" si="26"/>
        <v>0.28125063</v>
      </c>
      <c r="N57" s="27">
        <f t="shared" si="26"/>
        <v>0.28125063</v>
      </c>
      <c r="O57" s="20">
        <f t="shared" si="26"/>
        <v>0.28125063</v>
      </c>
      <c r="P57" s="24">
        <f t="shared" si="26"/>
        <v>0.28125063</v>
      </c>
      <c r="Q57" s="23">
        <f>Q56</f>
        <v>39994.541666666664</v>
      </c>
      <c r="R57" s="15"/>
      <c r="S57" s="8">
        <f>MROUND('Trip Timeline'!Z57+0.01041669/2,0.01041669)</f>
        <v>0.06250014</v>
      </c>
      <c r="T57" s="22">
        <f>T56</f>
        <v>39994.83333319334</v>
      </c>
      <c r="U57" s="43" t="str">
        <f>CONCATENATE(ROUND(T56-39965,1),"  ")</f>
        <v>29.8  </v>
      </c>
      <c r="V57" s="19" t="str">
        <f>CONCATENATE(ROUND(T56-39965,1),"  ")</f>
        <v>29.8  </v>
      </c>
      <c r="W57" s="1"/>
      <c r="X57" s="51"/>
      <c r="Y57" s="51"/>
      <c r="Z57" s="51"/>
    </row>
    <row r="58" spans="2:22" ht="12.75">
      <c r="B58" s="30" t="str">
        <f>'Trip Timeline'!X58</f>
        <v>Daytona Beach, Fla. </v>
      </c>
      <c r="C58" s="28"/>
      <c r="D58" s="28"/>
      <c r="E58" s="28"/>
      <c r="F58" s="28"/>
      <c r="G58" s="28"/>
      <c r="H58" s="28"/>
      <c r="I58" s="28"/>
      <c r="J58" s="28"/>
      <c r="K58" s="28"/>
      <c r="L58" s="28"/>
      <c r="M58" s="28"/>
      <c r="N58" s="28"/>
      <c r="O58" s="28"/>
      <c r="P58" s="29"/>
      <c r="Q58" s="14">
        <f>'Trip Timeline'!Y58</f>
        <v>39994.895833333336</v>
      </c>
      <c r="R58" s="16">
        <f>Q58-INT(Q58)</f>
        <v>0.8958333333357587</v>
      </c>
      <c r="S58" s="7">
        <f>MROUND(T58-Q58-0.01041669/2,0.01041669)</f>
        <v>0.5937513299999999</v>
      </c>
      <c r="T58" s="14">
        <f>Q60-S59</f>
        <v>39995.49999962666</v>
      </c>
      <c r="U58" s="17">
        <f>(T58-INT(T58))</f>
        <v>0.49999962666333886</v>
      </c>
      <c r="V58" s="44">
        <f>T58-INT(T58)</f>
        <v>0.49999962666333886</v>
      </c>
    </row>
    <row r="59" spans="2:26" s="2" customFormat="1" ht="9" customHeight="1">
      <c r="B59" s="25">
        <f aca="true" t="shared" si="27" ref="B59:P59">$S58</f>
        <v>0.5937513299999999</v>
      </c>
      <c r="C59" s="20">
        <f t="shared" si="27"/>
        <v>0.5937513299999999</v>
      </c>
      <c r="D59" s="26">
        <f t="shared" si="27"/>
        <v>0.5937513299999999</v>
      </c>
      <c r="E59" s="27">
        <f t="shared" si="27"/>
        <v>0.5937513299999999</v>
      </c>
      <c r="F59" s="20">
        <f t="shared" si="27"/>
        <v>0.5937513299999999</v>
      </c>
      <c r="G59" s="26">
        <f t="shared" si="27"/>
        <v>0.5937513299999999</v>
      </c>
      <c r="H59" s="27">
        <f t="shared" si="27"/>
        <v>0.5937513299999999</v>
      </c>
      <c r="I59" s="20">
        <f t="shared" si="27"/>
        <v>0.5937513299999999</v>
      </c>
      <c r="J59" s="26">
        <f t="shared" si="27"/>
        <v>0.5937513299999999</v>
      </c>
      <c r="K59" s="27">
        <f t="shared" si="27"/>
        <v>0.5937513299999999</v>
      </c>
      <c r="L59" s="20">
        <f t="shared" si="27"/>
        <v>0.5937513299999999</v>
      </c>
      <c r="M59" s="26">
        <f t="shared" si="27"/>
        <v>0.5937513299999999</v>
      </c>
      <c r="N59" s="27">
        <f t="shared" si="27"/>
        <v>0.5937513299999999</v>
      </c>
      <c r="O59" s="20">
        <f t="shared" si="27"/>
        <v>0.5937513299999999</v>
      </c>
      <c r="P59" s="24">
        <f t="shared" si="27"/>
        <v>0.5937513299999999</v>
      </c>
      <c r="Q59" s="23">
        <f>Q58</f>
        <v>39994.895833333336</v>
      </c>
      <c r="R59" s="15"/>
      <c r="S59" s="8">
        <f>MROUND('Trip Timeline'!Z59+0.01041669/2,0.01041669)</f>
        <v>0.16666704</v>
      </c>
      <c r="T59" s="22">
        <f>T58</f>
        <v>39995.49999962666</v>
      </c>
      <c r="U59" s="43" t="str">
        <f>CONCATENATE(ROUND(T58-39965,1),"  ")</f>
        <v>30.5  </v>
      </c>
      <c r="V59" s="19" t="str">
        <f>CONCATENATE(ROUND(T58-39965,1),"  ")</f>
        <v>30.5  </v>
      </c>
      <c r="W59" s="1"/>
      <c r="X59" s="51"/>
      <c r="Y59" s="51"/>
      <c r="Z59" s="51"/>
    </row>
    <row r="60" spans="2:22" ht="12.75">
      <c r="B60" s="30" t="str">
        <f>'Trip Timeline'!X60</f>
        <v>Miami, Fla. </v>
      </c>
      <c r="C60" s="28"/>
      <c r="D60" s="28"/>
      <c r="E60" s="28"/>
      <c r="F60" s="28"/>
      <c r="G60" s="28"/>
      <c r="H60" s="28"/>
      <c r="I60" s="28"/>
      <c r="J60" s="28"/>
      <c r="K60" s="28"/>
      <c r="L60" s="28"/>
      <c r="M60" s="28"/>
      <c r="N60" s="28"/>
      <c r="O60" s="28"/>
      <c r="P60" s="29"/>
      <c r="Q60" s="14">
        <f>'Trip Timeline'!Y60</f>
        <v>39995.666666666664</v>
      </c>
      <c r="R60" s="16">
        <f>Q60-INT(Q60)</f>
        <v>0.6666666666642413</v>
      </c>
      <c r="S60" s="7">
        <f>MROUND(T60-Q60-0.01041669/2,0.01041669)</f>
        <v>0.68750154</v>
      </c>
      <c r="T60" s="14">
        <f>Q62-S61</f>
        <v>39996.36458303</v>
      </c>
      <c r="U60" s="17">
        <f>(T60-INT(T60))</f>
        <v>0.3645830300010857</v>
      </c>
      <c r="V60" s="44">
        <f>T60-INT(T60)</f>
        <v>0.3645830300010857</v>
      </c>
    </row>
    <row r="61" spans="2:26" s="2" customFormat="1" ht="9" customHeight="1">
      <c r="B61" s="25">
        <f aca="true" t="shared" si="28" ref="B61:P61">$S60</f>
        <v>0.68750154</v>
      </c>
      <c r="C61" s="20">
        <f t="shared" si="28"/>
        <v>0.68750154</v>
      </c>
      <c r="D61" s="26">
        <f t="shared" si="28"/>
        <v>0.68750154</v>
      </c>
      <c r="E61" s="27">
        <f t="shared" si="28"/>
        <v>0.68750154</v>
      </c>
      <c r="F61" s="20">
        <f t="shared" si="28"/>
        <v>0.68750154</v>
      </c>
      <c r="G61" s="26">
        <f t="shared" si="28"/>
        <v>0.68750154</v>
      </c>
      <c r="H61" s="27">
        <f t="shared" si="28"/>
        <v>0.68750154</v>
      </c>
      <c r="I61" s="20">
        <f t="shared" si="28"/>
        <v>0.68750154</v>
      </c>
      <c r="J61" s="26">
        <f t="shared" si="28"/>
        <v>0.68750154</v>
      </c>
      <c r="K61" s="27">
        <f t="shared" si="28"/>
        <v>0.68750154</v>
      </c>
      <c r="L61" s="20">
        <f t="shared" si="28"/>
        <v>0.68750154</v>
      </c>
      <c r="M61" s="26">
        <f t="shared" si="28"/>
        <v>0.68750154</v>
      </c>
      <c r="N61" s="27">
        <f t="shared" si="28"/>
        <v>0.68750154</v>
      </c>
      <c r="O61" s="20">
        <f t="shared" si="28"/>
        <v>0.68750154</v>
      </c>
      <c r="P61" s="24">
        <f t="shared" si="28"/>
        <v>0.68750154</v>
      </c>
      <c r="Q61" s="23">
        <f>Q60</f>
        <v>39995.666666666664</v>
      </c>
      <c r="R61" s="15"/>
      <c r="S61" s="8">
        <f>MROUND('Trip Timeline'!Z61+0.01041669/2,0.01041669)</f>
        <v>0.13541697</v>
      </c>
      <c r="T61" s="22">
        <f>T60</f>
        <v>39996.36458303</v>
      </c>
      <c r="U61" s="43" t="str">
        <f>CONCATENATE(ROUND(T60-39965,1),"  ")</f>
        <v>31.4  </v>
      </c>
      <c r="V61" s="19" t="str">
        <f>CONCATENATE(ROUND(T60-39965,1),"  ")</f>
        <v>31.4  </v>
      </c>
      <c r="W61" s="1"/>
      <c r="X61" s="51"/>
      <c r="Y61" s="51"/>
      <c r="Z61" s="51"/>
    </row>
    <row r="62" spans="2:22" ht="12.75">
      <c r="B62" s="30" t="str">
        <f>'Trip Timeline'!X62</f>
        <v>Key West, Fla. </v>
      </c>
      <c r="C62" s="28"/>
      <c r="D62" s="28"/>
      <c r="E62" s="28"/>
      <c r="F62" s="28"/>
      <c r="G62" s="28"/>
      <c r="H62" s="28"/>
      <c r="I62" s="28"/>
      <c r="J62" s="28"/>
      <c r="K62" s="28"/>
      <c r="L62" s="28"/>
      <c r="M62" s="28"/>
      <c r="N62" s="28"/>
      <c r="O62" s="28"/>
      <c r="P62" s="29"/>
      <c r="Q62" s="14">
        <f>'Trip Timeline'!Y62</f>
        <v>39996.5</v>
      </c>
      <c r="R62" s="16">
        <f>Q62-INT(Q62)</f>
        <v>0.5</v>
      </c>
      <c r="S62" s="7">
        <f>MROUND(T62-Q62-0.01041669/2,0.01041669)</f>
        <v>0.90625203</v>
      </c>
      <c r="T62" s="14">
        <f>Q64-S63</f>
        <v>39997.416666013334</v>
      </c>
      <c r="U62" s="17">
        <f>(T62-INT(T62))</f>
        <v>0.4166660133341793</v>
      </c>
      <c r="V62" s="44">
        <f>T62-INT(T62)</f>
        <v>0.4166660133341793</v>
      </c>
    </row>
    <row r="63" spans="2:26" s="2" customFormat="1" ht="9" customHeight="1">
      <c r="B63" s="25">
        <f aca="true" t="shared" si="29" ref="B63:P63">$S62</f>
        <v>0.90625203</v>
      </c>
      <c r="C63" s="20">
        <f t="shared" si="29"/>
        <v>0.90625203</v>
      </c>
      <c r="D63" s="26">
        <f t="shared" si="29"/>
        <v>0.90625203</v>
      </c>
      <c r="E63" s="27">
        <f t="shared" si="29"/>
        <v>0.90625203</v>
      </c>
      <c r="F63" s="20">
        <f t="shared" si="29"/>
        <v>0.90625203</v>
      </c>
      <c r="G63" s="26">
        <f t="shared" si="29"/>
        <v>0.90625203</v>
      </c>
      <c r="H63" s="27">
        <f t="shared" si="29"/>
        <v>0.90625203</v>
      </c>
      <c r="I63" s="20">
        <f t="shared" si="29"/>
        <v>0.90625203</v>
      </c>
      <c r="J63" s="26">
        <f t="shared" si="29"/>
        <v>0.90625203</v>
      </c>
      <c r="K63" s="27">
        <f t="shared" si="29"/>
        <v>0.90625203</v>
      </c>
      <c r="L63" s="20">
        <f t="shared" si="29"/>
        <v>0.90625203</v>
      </c>
      <c r="M63" s="26">
        <f t="shared" si="29"/>
        <v>0.90625203</v>
      </c>
      <c r="N63" s="27">
        <f t="shared" si="29"/>
        <v>0.90625203</v>
      </c>
      <c r="O63" s="20">
        <f t="shared" si="29"/>
        <v>0.90625203</v>
      </c>
      <c r="P63" s="24">
        <f t="shared" si="29"/>
        <v>0.90625203</v>
      </c>
      <c r="Q63" s="23">
        <f>Q62</f>
        <v>39996.5</v>
      </c>
      <c r="R63" s="15"/>
      <c r="S63" s="8">
        <f>MROUND('Trip Timeline'!Z63+0.01041669/2,0.01041669)</f>
        <v>0.29166731999999995</v>
      </c>
      <c r="T63" s="22">
        <f>T62</f>
        <v>39997.416666013334</v>
      </c>
      <c r="U63" s="43" t="str">
        <f>CONCATENATE(ROUND(T62-39965,1),"  ")</f>
        <v>32.4  </v>
      </c>
      <c r="V63" s="19" t="str">
        <f>CONCATENATE(ROUND(T62-39965,1),"  ")</f>
        <v>32.4  </v>
      </c>
      <c r="W63" s="1"/>
      <c r="X63" s="51"/>
      <c r="Y63" s="51"/>
      <c r="Z63" s="51"/>
    </row>
    <row r="64" spans="2:22" ht="12.75">
      <c r="B64" s="30" t="str">
        <f>'Trip Timeline'!X64</f>
        <v>Tampa, Fla. </v>
      </c>
      <c r="C64" s="28"/>
      <c r="D64" s="28"/>
      <c r="E64" s="28"/>
      <c r="F64" s="28"/>
      <c r="G64" s="28"/>
      <c r="H64" s="28"/>
      <c r="I64" s="28"/>
      <c r="J64" s="28"/>
      <c r="K64" s="28"/>
      <c r="L64" s="28"/>
      <c r="M64" s="28"/>
      <c r="N64" s="28"/>
      <c r="O64" s="28"/>
      <c r="P64" s="29"/>
      <c r="Q64" s="14">
        <f>'Trip Timeline'!Y64</f>
        <v>39997.708333333336</v>
      </c>
      <c r="R64" s="16">
        <f>Q64-INT(Q64)</f>
        <v>0.7083333333357587</v>
      </c>
      <c r="S64" s="7">
        <f>MROUND(T64-Q64-0.01041669/2,0.01041669)</f>
        <v>0.8020851299999999</v>
      </c>
      <c r="T64" s="14">
        <f>Q66-S65</f>
        <v>39998.52083319334</v>
      </c>
      <c r="U64" s="17">
        <f>(T64-INT(T64))</f>
        <v>0.5208331933390582</v>
      </c>
      <c r="V64" s="44">
        <f>T64-INT(T64)</f>
        <v>0.5208331933390582</v>
      </c>
    </row>
    <row r="65" spans="2:26" s="2" customFormat="1" ht="9" customHeight="1">
      <c r="B65" s="25">
        <f aca="true" t="shared" si="30" ref="B65:P65">$S64</f>
        <v>0.8020851299999999</v>
      </c>
      <c r="C65" s="20">
        <f t="shared" si="30"/>
        <v>0.8020851299999999</v>
      </c>
      <c r="D65" s="26">
        <f t="shared" si="30"/>
        <v>0.8020851299999999</v>
      </c>
      <c r="E65" s="27">
        <f t="shared" si="30"/>
        <v>0.8020851299999999</v>
      </c>
      <c r="F65" s="20">
        <f t="shared" si="30"/>
        <v>0.8020851299999999</v>
      </c>
      <c r="G65" s="26">
        <f t="shared" si="30"/>
        <v>0.8020851299999999</v>
      </c>
      <c r="H65" s="27">
        <f t="shared" si="30"/>
        <v>0.8020851299999999</v>
      </c>
      <c r="I65" s="20">
        <f t="shared" si="30"/>
        <v>0.8020851299999999</v>
      </c>
      <c r="J65" s="26">
        <f t="shared" si="30"/>
        <v>0.8020851299999999</v>
      </c>
      <c r="K65" s="27">
        <f t="shared" si="30"/>
        <v>0.8020851299999999</v>
      </c>
      <c r="L65" s="20">
        <f t="shared" si="30"/>
        <v>0.8020851299999999</v>
      </c>
      <c r="M65" s="26">
        <f t="shared" si="30"/>
        <v>0.8020851299999999</v>
      </c>
      <c r="N65" s="27">
        <f t="shared" si="30"/>
        <v>0.8020851299999999</v>
      </c>
      <c r="O65" s="20">
        <f t="shared" si="30"/>
        <v>0.8020851299999999</v>
      </c>
      <c r="P65" s="24">
        <f t="shared" si="30"/>
        <v>0.8020851299999999</v>
      </c>
      <c r="Q65" s="23">
        <f>Q64</f>
        <v>39997.708333333336</v>
      </c>
      <c r="R65" s="15"/>
      <c r="S65" s="8">
        <f>MROUND('Trip Timeline'!Z65+0.01041669/2,0.01041669)</f>
        <v>0.06250014</v>
      </c>
      <c r="T65" s="22">
        <f>T64</f>
        <v>39998.52083319334</v>
      </c>
      <c r="U65" s="43" t="str">
        <f>CONCATENATE(ROUND(T64-39965,1),"  ")</f>
        <v>33.5  </v>
      </c>
      <c r="V65" s="19" t="str">
        <f>CONCATENATE(ROUND(T64-39965,1),"  ")</f>
        <v>33.5  </v>
      </c>
      <c r="W65" s="1"/>
      <c r="X65" s="51"/>
      <c r="Y65" s="51"/>
      <c r="Z65" s="51"/>
    </row>
    <row r="66" spans="2:22" ht="12.75">
      <c r="B66" s="30" t="str">
        <f>'Trip Timeline'!X66</f>
        <v>Macon, Ga. </v>
      </c>
      <c r="C66" s="28"/>
      <c r="D66" s="28"/>
      <c r="E66" s="28"/>
      <c r="F66" s="28"/>
      <c r="G66" s="28"/>
      <c r="H66" s="28"/>
      <c r="I66" s="28"/>
      <c r="J66" s="28"/>
      <c r="K66" s="28"/>
      <c r="L66" s="28"/>
      <c r="M66" s="28"/>
      <c r="N66" s="28"/>
      <c r="O66" s="28"/>
      <c r="P66" s="29"/>
      <c r="Q66" s="14">
        <f>'Trip Timeline'!Y66</f>
        <v>39998.583333333336</v>
      </c>
      <c r="R66" s="16">
        <f>Q66-INT(Q66)</f>
        <v>0.5833333333357587</v>
      </c>
      <c r="S66" s="7">
        <f>MROUND(T66-Q66-0.01041669/2,0.01041669)</f>
        <v>0.09375021</v>
      </c>
      <c r="T66" s="14">
        <f>Q68-S67</f>
        <v>39998.68749986</v>
      </c>
      <c r="U66" s="17">
        <f>(T66-INT(T66))</f>
        <v>0.6874998600032995</v>
      </c>
      <c r="V66" s="44">
        <f>T66-INT(T66)</f>
        <v>0.6874998600032995</v>
      </c>
    </row>
    <row r="67" spans="2:26" s="2" customFormat="1" ht="9" customHeight="1">
      <c r="B67" s="25">
        <f aca="true" t="shared" si="31" ref="B67:P67">$S66</f>
        <v>0.09375021</v>
      </c>
      <c r="C67" s="20">
        <f t="shared" si="31"/>
        <v>0.09375021</v>
      </c>
      <c r="D67" s="26">
        <f t="shared" si="31"/>
        <v>0.09375021</v>
      </c>
      <c r="E67" s="27">
        <f t="shared" si="31"/>
        <v>0.09375021</v>
      </c>
      <c r="F67" s="20">
        <f t="shared" si="31"/>
        <v>0.09375021</v>
      </c>
      <c r="G67" s="26">
        <f t="shared" si="31"/>
        <v>0.09375021</v>
      </c>
      <c r="H67" s="27">
        <f t="shared" si="31"/>
        <v>0.09375021</v>
      </c>
      <c r="I67" s="20">
        <f t="shared" si="31"/>
        <v>0.09375021</v>
      </c>
      <c r="J67" s="26">
        <f t="shared" si="31"/>
        <v>0.09375021</v>
      </c>
      <c r="K67" s="27">
        <f t="shared" si="31"/>
        <v>0.09375021</v>
      </c>
      <c r="L67" s="20">
        <f t="shared" si="31"/>
        <v>0.09375021</v>
      </c>
      <c r="M67" s="26">
        <f t="shared" si="31"/>
        <v>0.09375021</v>
      </c>
      <c r="N67" s="27">
        <f t="shared" si="31"/>
        <v>0.09375021</v>
      </c>
      <c r="O67" s="20">
        <f t="shared" si="31"/>
        <v>0.09375021</v>
      </c>
      <c r="P67" s="24">
        <f t="shared" si="31"/>
        <v>0.09375021</v>
      </c>
      <c r="Q67" s="23">
        <f>Q66</f>
        <v>39998.583333333336</v>
      </c>
      <c r="R67" s="15"/>
      <c r="S67" s="8">
        <f>MROUND('Trip Timeline'!Z67+0.01041669/2,0.01041669)</f>
        <v>0.06250014</v>
      </c>
      <c r="T67" s="22">
        <f>T66</f>
        <v>39998.68749986</v>
      </c>
      <c r="U67" s="43" t="str">
        <f>CONCATENATE(ROUND(T66-39965,1),"  ")</f>
        <v>33.7  </v>
      </c>
      <c r="V67" s="19" t="str">
        <f>CONCATENATE(ROUND(T66-39965,1),"  ")</f>
        <v>33.7  </v>
      </c>
      <c r="W67" s="1"/>
      <c r="X67" s="51"/>
      <c r="Y67" s="51"/>
      <c r="Z67" s="51"/>
    </row>
    <row r="68" spans="2:22" ht="12.75">
      <c r="B68" s="30" t="str">
        <f>'Trip Timeline'!X68</f>
        <v>Atlanta, Ga. </v>
      </c>
      <c r="C68" s="28"/>
      <c r="D68" s="28"/>
      <c r="E68" s="28"/>
      <c r="F68" s="28"/>
      <c r="G68" s="28"/>
      <c r="H68" s="28"/>
      <c r="I68" s="28"/>
      <c r="J68" s="28"/>
      <c r="K68" s="28"/>
      <c r="L68" s="28"/>
      <c r="M68" s="28"/>
      <c r="N68" s="28"/>
      <c r="O68" s="28"/>
      <c r="P68" s="29"/>
      <c r="Q68" s="14">
        <f>'Trip Timeline'!Y68</f>
        <v>39998.75</v>
      </c>
      <c r="R68" s="16">
        <f>Q68-INT(Q68)</f>
        <v>0.75</v>
      </c>
      <c r="S68" s="7">
        <f>MROUND(T68-Q68-0.01041669/2,0.01041669)</f>
        <v>1.6041702599999998</v>
      </c>
      <c r="T68" s="14">
        <f>Q70-S69</f>
        <v>40000.36458312334</v>
      </c>
      <c r="U68" s="17">
        <f>(T68-INT(T68))</f>
        <v>0.36458312333707</v>
      </c>
      <c r="V68" s="44">
        <f>T68-INT(T68)</f>
        <v>0.36458312333707</v>
      </c>
    </row>
    <row r="69" spans="2:26" s="2" customFormat="1" ht="9" customHeight="1">
      <c r="B69" s="25">
        <f aca="true" t="shared" si="32" ref="B69:P69">$S68</f>
        <v>1.6041702599999998</v>
      </c>
      <c r="C69" s="20">
        <f t="shared" si="32"/>
        <v>1.6041702599999998</v>
      </c>
      <c r="D69" s="26">
        <f t="shared" si="32"/>
        <v>1.6041702599999998</v>
      </c>
      <c r="E69" s="27">
        <f t="shared" si="32"/>
        <v>1.6041702599999998</v>
      </c>
      <c r="F69" s="20">
        <f t="shared" si="32"/>
        <v>1.6041702599999998</v>
      </c>
      <c r="G69" s="26">
        <f t="shared" si="32"/>
        <v>1.6041702599999998</v>
      </c>
      <c r="H69" s="27">
        <f t="shared" si="32"/>
        <v>1.6041702599999998</v>
      </c>
      <c r="I69" s="20">
        <f t="shared" si="32"/>
        <v>1.6041702599999998</v>
      </c>
      <c r="J69" s="26">
        <f t="shared" si="32"/>
        <v>1.6041702599999998</v>
      </c>
      <c r="K69" s="27">
        <f t="shared" si="32"/>
        <v>1.6041702599999998</v>
      </c>
      <c r="L69" s="20">
        <f t="shared" si="32"/>
        <v>1.6041702599999998</v>
      </c>
      <c r="M69" s="26">
        <f t="shared" si="32"/>
        <v>1.6041702599999998</v>
      </c>
      <c r="N69" s="27">
        <f t="shared" si="32"/>
        <v>1.6041702599999998</v>
      </c>
      <c r="O69" s="20">
        <f t="shared" si="32"/>
        <v>1.6041702599999998</v>
      </c>
      <c r="P69" s="24">
        <f t="shared" si="32"/>
        <v>1.6041702599999998</v>
      </c>
      <c r="Q69" s="23">
        <f>Q68</f>
        <v>39998.75</v>
      </c>
      <c r="R69" s="15"/>
      <c r="S69" s="8">
        <f>MROUND('Trip Timeline'!Z69+0.01041669/2,0.01041669)</f>
        <v>0.09375021</v>
      </c>
      <c r="T69" s="22">
        <f>T68</f>
        <v>40000.36458312334</v>
      </c>
      <c r="U69" s="43" t="str">
        <f>CONCATENATE(ROUND(T68-39965,1),"  ")</f>
        <v>35.4  </v>
      </c>
      <c r="V69" s="19" t="str">
        <f>CONCATENATE(ROUND(T68-39965,1),"  ")</f>
        <v>35.4  </v>
      </c>
      <c r="W69" s="1"/>
      <c r="X69" s="51"/>
      <c r="Y69" s="51"/>
      <c r="Z69" s="51"/>
    </row>
    <row r="70" spans="2:22" ht="12.75">
      <c r="B70" s="30" t="str">
        <f>'Trip Timeline'!X70</f>
        <v>Birmingham, Ala. </v>
      </c>
      <c r="C70" s="28"/>
      <c r="D70" s="28"/>
      <c r="E70" s="28"/>
      <c r="F70" s="28"/>
      <c r="G70" s="28"/>
      <c r="H70" s="28"/>
      <c r="I70" s="28"/>
      <c r="J70" s="28"/>
      <c r="K70" s="28"/>
      <c r="L70" s="28"/>
      <c r="M70" s="28"/>
      <c r="N70" s="28"/>
      <c r="O70" s="28"/>
      <c r="P70" s="29"/>
      <c r="Q70" s="14">
        <f>'Trip Timeline'!Y70</f>
        <v>40000.458333333336</v>
      </c>
      <c r="R70" s="16">
        <f>Q70-INT(Q70)</f>
        <v>0.45833333333575865</v>
      </c>
      <c r="S70" s="7">
        <f>MROUND(T70-Q70-0.01041669/2,0.01041669)</f>
        <v>0.11458358999999999</v>
      </c>
      <c r="T70" s="14">
        <f>Q72-S71</f>
        <v>40000.58333319334</v>
      </c>
      <c r="U70" s="17">
        <f>(T70-INT(T70))</f>
        <v>0.5833331933390582</v>
      </c>
      <c r="V70" s="44">
        <f>T70-INT(T70)</f>
        <v>0.5833331933390582</v>
      </c>
    </row>
    <row r="71" spans="2:26" s="2" customFormat="1" ht="9" customHeight="1">
      <c r="B71" s="25">
        <f aca="true" t="shared" si="33" ref="B71:P71">$S70</f>
        <v>0.11458358999999999</v>
      </c>
      <c r="C71" s="20">
        <f t="shared" si="33"/>
        <v>0.11458358999999999</v>
      </c>
      <c r="D71" s="26">
        <f t="shared" si="33"/>
        <v>0.11458358999999999</v>
      </c>
      <c r="E71" s="27">
        <f t="shared" si="33"/>
        <v>0.11458358999999999</v>
      </c>
      <c r="F71" s="20">
        <f t="shared" si="33"/>
        <v>0.11458358999999999</v>
      </c>
      <c r="G71" s="26">
        <f t="shared" si="33"/>
        <v>0.11458358999999999</v>
      </c>
      <c r="H71" s="27">
        <f t="shared" si="33"/>
        <v>0.11458358999999999</v>
      </c>
      <c r="I71" s="20">
        <f t="shared" si="33"/>
        <v>0.11458358999999999</v>
      </c>
      <c r="J71" s="26">
        <f t="shared" si="33"/>
        <v>0.11458358999999999</v>
      </c>
      <c r="K71" s="27">
        <f t="shared" si="33"/>
        <v>0.11458358999999999</v>
      </c>
      <c r="L71" s="20">
        <f t="shared" si="33"/>
        <v>0.11458358999999999</v>
      </c>
      <c r="M71" s="26">
        <f t="shared" si="33"/>
        <v>0.11458358999999999</v>
      </c>
      <c r="N71" s="27">
        <f t="shared" si="33"/>
        <v>0.11458358999999999</v>
      </c>
      <c r="O71" s="20">
        <f t="shared" si="33"/>
        <v>0.11458358999999999</v>
      </c>
      <c r="P71" s="24">
        <f t="shared" si="33"/>
        <v>0.11458358999999999</v>
      </c>
      <c r="Q71" s="23">
        <f>Q70</f>
        <v>40000.458333333336</v>
      </c>
      <c r="R71" s="15"/>
      <c r="S71" s="8">
        <f>MROUND('Trip Timeline'!Z71+0.01041669/2,0.01041669)</f>
        <v>0.06250014</v>
      </c>
      <c r="T71" s="22">
        <f>T70</f>
        <v>40000.58333319334</v>
      </c>
      <c r="U71" s="43" t="str">
        <f>CONCATENATE(ROUND(T70-39965,1),"  ")</f>
        <v>35.6  </v>
      </c>
      <c r="V71" s="19" t="str">
        <f>CONCATENATE(ROUND(T70-39965,1),"  ")</f>
        <v>35.6  </v>
      </c>
      <c r="W71" s="1"/>
      <c r="X71" s="51"/>
      <c r="Y71" s="51"/>
      <c r="Z71" s="51"/>
    </row>
    <row r="72" spans="2:22" ht="12.75">
      <c r="B72" s="30" t="str">
        <f>'Trip Timeline'!X72</f>
        <v>Montgomery, Ala. </v>
      </c>
      <c r="C72" s="28"/>
      <c r="D72" s="28"/>
      <c r="E72" s="28"/>
      <c r="F72" s="28"/>
      <c r="G72" s="28"/>
      <c r="H72" s="28"/>
      <c r="I72" s="28"/>
      <c r="J72" s="28"/>
      <c r="K72" s="28"/>
      <c r="L72" s="28"/>
      <c r="M72" s="28"/>
      <c r="N72" s="28"/>
      <c r="O72" s="28"/>
      <c r="P72" s="29"/>
      <c r="Q72" s="14">
        <f>'Trip Timeline'!Y72</f>
        <v>40000.645833333336</v>
      </c>
      <c r="R72" s="16">
        <f>Q72-INT(Q72)</f>
        <v>0.6458333333357587</v>
      </c>
      <c r="S72" s="7">
        <f>MROUND(T72-Q72-0.01041669/2,0.01041669)</f>
        <v>0.11458358999999999</v>
      </c>
      <c r="T72" s="14">
        <f>Q74-S73</f>
        <v>40000.77083307666</v>
      </c>
      <c r="U72" s="17">
        <f>(T72-INT(T72))</f>
        <v>0.7708330766618019</v>
      </c>
      <c r="V72" s="44">
        <f>T72-INT(T72)</f>
        <v>0.7708330766618019</v>
      </c>
    </row>
    <row r="73" spans="2:26" s="2" customFormat="1" ht="9" customHeight="1">
      <c r="B73" s="25">
        <f aca="true" t="shared" si="34" ref="B73:P73">$S72</f>
        <v>0.11458358999999999</v>
      </c>
      <c r="C73" s="20">
        <f t="shared" si="34"/>
        <v>0.11458358999999999</v>
      </c>
      <c r="D73" s="26">
        <f t="shared" si="34"/>
        <v>0.11458358999999999</v>
      </c>
      <c r="E73" s="27">
        <f t="shared" si="34"/>
        <v>0.11458358999999999</v>
      </c>
      <c r="F73" s="20">
        <f t="shared" si="34"/>
        <v>0.11458358999999999</v>
      </c>
      <c r="G73" s="26">
        <f t="shared" si="34"/>
        <v>0.11458358999999999</v>
      </c>
      <c r="H73" s="27">
        <f t="shared" si="34"/>
        <v>0.11458358999999999</v>
      </c>
      <c r="I73" s="20">
        <f t="shared" si="34"/>
        <v>0.11458358999999999</v>
      </c>
      <c r="J73" s="26">
        <f t="shared" si="34"/>
        <v>0.11458358999999999</v>
      </c>
      <c r="K73" s="27">
        <f t="shared" si="34"/>
        <v>0.11458358999999999</v>
      </c>
      <c r="L73" s="20">
        <f t="shared" si="34"/>
        <v>0.11458358999999999</v>
      </c>
      <c r="M73" s="26">
        <f t="shared" si="34"/>
        <v>0.11458358999999999</v>
      </c>
      <c r="N73" s="27">
        <f t="shared" si="34"/>
        <v>0.11458358999999999</v>
      </c>
      <c r="O73" s="20">
        <f t="shared" si="34"/>
        <v>0.11458358999999999</v>
      </c>
      <c r="P73" s="24">
        <f t="shared" si="34"/>
        <v>0.11458358999999999</v>
      </c>
      <c r="Q73" s="23">
        <f>Q72</f>
        <v>40000.645833333336</v>
      </c>
      <c r="R73" s="15"/>
      <c r="S73" s="8">
        <f>MROUND('Trip Timeline'!Z73+0.01041669/2,0.01041669)</f>
        <v>0.11458358999999999</v>
      </c>
      <c r="T73" s="22">
        <f>T72</f>
        <v>40000.77083307666</v>
      </c>
      <c r="U73" s="43" t="str">
        <f>CONCATENATE(ROUND(T72-39965,1),"  ")</f>
        <v>35.8  </v>
      </c>
      <c r="V73" s="19" t="str">
        <f>CONCATENATE(ROUND(T72-39965,1),"  ")</f>
        <v>35.8  </v>
      </c>
      <c r="W73" s="1"/>
      <c r="X73" s="51"/>
      <c r="Y73" s="51"/>
      <c r="Z73" s="51"/>
    </row>
    <row r="74" spans="2:22" ht="12.75">
      <c r="B74" s="30" t="str">
        <f>'Trip Timeline'!X74</f>
        <v>Pensacola, Fla. </v>
      </c>
      <c r="C74" s="28"/>
      <c r="D74" s="28"/>
      <c r="E74" s="28"/>
      <c r="F74" s="28"/>
      <c r="G74" s="28"/>
      <c r="H74" s="28"/>
      <c r="I74" s="28"/>
      <c r="J74" s="28"/>
      <c r="K74" s="28"/>
      <c r="L74" s="28"/>
      <c r="M74" s="28"/>
      <c r="N74" s="28"/>
      <c r="O74" s="28"/>
      <c r="P74" s="29"/>
      <c r="Q74" s="14">
        <f>'Trip Timeline'!Y74</f>
        <v>40000.885416666664</v>
      </c>
      <c r="R74" s="16">
        <f>Q74-INT(Q74)</f>
        <v>0.8854166666642413</v>
      </c>
      <c r="S74" s="7">
        <f>MROUND(T74-Q74-0.01041669/2,0.01041669)</f>
        <v>1.5208367399999998</v>
      </c>
      <c r="T74" s="14">
        <f>Q76-S75</f>
        <v>40002.416666573336</v>
      </c>
      <c r="U74" s="17">
        <f>(T74-INT(T74))</f>
        <v>0.41666657333553303</v>
      </c>
      <c r="V74" s="44">
        <f>T74-INT(T74)</f>
        <v>0.41666657333553303</v>
      </c>
    </row>
    <row r="75" spans="2:26" s="2" customFormat="1" ht="9" customHeight="1">
      <c r="B75" s="25">
        <f aca="true" t="shared" si="35" ref="B75:P75">$S74</f>
        <v>1.5208367399999998</v>
      </c>
      <c r="C75" s="20">
        <f t="shared" si="35"/>
        <v>1.5208367399999998</v>
      </c>
      <c r="D75" s="26">
        <f t="shared" si="35"/>
        <v>1.5208367399999998</v>
      </c>
      <c r="E75" s="27">
        <f t="shared" si="35"/>
        <v>1.5208367399999998</v>
      </c>
      <c r="F75" s="20">
        <f t="shared" si="35"/>
        <v>1.5208367399999998</v>
      </c>
      <c r="G75" s="26">
        <f t="shared" si="35"/>
        <v>1.5208367399999998</v>
      </c>
      <c r="H75" s="27">
        <f t="shared" si="35"/>
        <v>1.5208367399999998</v>
      </c>
      <c r="I75" s="20">
        <f t="shared" si="35"/>
        <v>1.5208367399999998</v>
      </c>
      <c r="J75" s="26">
        <f t="shared" si="35"/>
        <v>1.5208367399999998</v>
      </c>
      <c r="K75" s="27">
        <f t="shared" si="35"/>
        <v>1.5208367399999998</v>
      </c>
      <c r="L75" s="20">
        <f t="shared" si="35"/>
        <v>1.5208367399999998</v>
      </c>
      <c r="M75" s="26">
        <f t="shared" si="35"/>
        <v>1.5208367399999998</v>
      </c>
      <c r="N75" s="27">
        <f t="shared" si="35"/>
        <v>1.5208367399999998</v>
      </c>
      <c r="O75" s="20">
        <f t="shared" si="35"/>
        <v>1.5208367399999998</v>
      </c>
      <c r="P75" s="24">
        <f t="shared" si="35"/>
        <v>1.5208367399999998</v>
      </c>
      <c r="Q75" s="23">
        <f>Q74</f>
        <v>40000.885416666664</v>
      </c>
      <c r="R75" s="15"/>
      <c r="S75" s="8">
        <f>MROUND('Trip Timeline'!Z75+0.01041669/2,0.01041669)</f>
        <v>0.04166676</v>
      </c>
      <c r="T75" s="22">
        <f>T74</f>
        <v>40002.416666573336</v>
      </c>
      <c r="U75" s="43" t="str">
        <f>CONCATENATE(ROUND(T74-39965,1),"  ")</f>
        <v>37.4  </v>
      </c>
      <c r="V75" s="19" t="str">
        <f>CONCATENATE(ROUND(T74-39965,1),"  ")</f>
        <v>37.4  </v>
      </c>
      <c r="W75" s="1"/>
      <c r="X75" s="51"/>
      <c r="Y75" s="51"/>
      <c r="Z75" s="51"/>
    </row>
    <row r="76" spans="2:22" ht="12.75">
      <c r="B76" s="30" t="str">
        <f>'Trip Timeline'!X76</f>
        <v>Mobile, Ala. </v>
      </c>
      <c r="C76" s="28"/>
      <c r="D76" s="28"/>
      <c r="E76" s="28"/>
      <c r="F76" s="28"/>
      <c r="G76" s="28"/>
      <c r="H76" s="28"/>
      <c r="I76" s="28"/>
      <c r="J76" s="28"/>
      <c r="K76" s="28"/>
      <c r="L76" s="28"/>
      <c r="M76" s="28"/>
      <c r="N76" s="28"/>
      <c r="O76" s="28"/>
      <c r="P76" s="29"/>
      <c r="Q76" s="14">
        <f>'Trip Timeline'!Y76</f>
        <v>40002.458333333336</v>
      </c>
      <c r="R76" s="16">
        <f>Q76-INT(Q76)</f>
        <v>0.45833333333575865</v>
      </c>
      <c r="S76" s="7">
        <f>MROUND(T76-Q76-0.01041669/2,0.01041669)</f>
        <v>0.89583534</v>
      </c>
      <c r="T76" s="14">
        <f>Q78-S77</f>
        <v>40003.36458312334</v>
      </c>
      <c r="U76" s="17">
        <f>(T76-INT(T76))</f>
        <v>0.36458312333707</v>
      </c>
      <c r="V76" s="44">
        <f>T76-INT(T76)</f>
        <v>0.36458312333707</v>
      </c>
    </row>
    <row r="77" spans="2:26" s="2" customFormat="1" ht="9" customHeight="1">
      <c r="B77" s="25">
        <f aca="true" t="shared" si="36" ref="B77:P77">$S76</f>
        <v>0.89583534</v>
      </c>
      <c r="C77" s="20">
        <f t="shared" si="36"/>
        <v>0.89583534</v>
      </c>
      <c r="D77" s="26">
        <f t="shared" si="36"/>
        <v>0.89583534</v>
      </c>
      <c r="E77" s="27">
        <f t="shared" si="36"/>
        <v>0.89583534</v>
      </c>
      <c r="F77" s="20">
        <f t="shared" si="36"/>
        <v>0.89583534</v>
      </c>
      <c r="G77" s="26">
        <f t="shared" si="36"/>
        <v>0.89583534</v>
      </c>
      <c r="H77" s="27">
        <f t="shared" si="36"/>
        <v>0.89583534</v>
      </c>
      <c r="I77" s="20">
        <f t="shared" si="36"/>
        <v>0.89583534</v>
      </c>
      <c r="J77" s="26">
        <f t="shared" si="36"/>
        <v>0.89583534</v>
      </c>
      <c r="K77" s="27">
        <f t="shared" si="36"/>
        <v>0.89583534</v>
      </c>
      <c r="L77" s="20">
        <f t="shared" si="36"/>
        <v>0.89583534</v>
      </c>
      <c r="M77" s="26">
        <f t="shared" si="36"/>
        <v>0.89583534</v>
      </c>
      <c r="N77" s="27">
        <f t="shared" si="36"/>
        <v>0.89583534</v>
      </c>
      <c r="O77" s="20">
        <f t="shared" si="36"/>
        <v>0.89583534</v>
      </c>
      <c r="P77" s="24">
        <f t="shared" si="36"/>
        <v>0.89583534</v>
      </c>
      <c r="Q77" s="23">
        <f>Q76</f>
        <v>40002.458333333336</v>
      </c>
      <c r="R77" s="15"/>
      <c r="S77" s="8">
        <f>MROUND('Trip Timeline'!Z77+0.01041669/2,0.01041669)</f>
        <v>0.09375021</v>
      </c>
      <c r="T77" s="22">
        <f>T76</f>
        <v>40003.36458312334</v>
      </c>
      <c r="U77" s="43" t="str">
        <f>CONCATENATE(ROUND(T76-39965,1),"  ")</f>
        <v>38.4  </v>
      </c>
      <c r="V77" s="19" t="str">
        <f>CONCATENATE(ROUND(T76-39965,1),"  ")</f>
        <v>38.4  </v>
      </c>
      <c r="W77" s="1"/>
      <c r="X77" s="51"/>
      <c r="Y77" s="51"/>
      <c r="Z77" s="51"/>
    </row>
    <row r="78" spans="2:22" ht="12.75">
      <c r="B78" s="30" t="str">
        <f>'Trip Timeline'!X78</f>
        <v>New Orleans, La. </v>
      </c>
      <c r="C78" s="28"/>
      <c r="D78" s="28"/>
      <c r="E78" s="28"/>
      <c r="F78" s="28"/>
      <c r="G78" s="28"/>
      <c r="H78" s="28"/>
      <c r="I78" s="28"/>
      <c r="J78" s="28"/>
      <c r="K78" s="28"/>
      <c r="L78" s="28"/>
      <c r="M78" s="28"/>
      <c r="N78" s="28"/>
      <c r="O78" s="28"/>
      <c r="P78" s="29"/>
      <c r="Q78" s="14">
        <f>'Trip Timeline'!Y78</f>
        <v>40003.458333333336</v>
      </c>
      <c r="R78" s="16">
        <f>Q78-INT(Q78)</f>
        <v>0.45833333333575865</v>
      </c>
      <c r="S78" s="7">
        <f>MROUND(T78-Q78-0.01041669/2,0.01041669)</f>
        <v>2.96875665</v>
      </c>
      <c r="T78" s="14">
        <f>Q80-S79</f>
        <v>40006.43749986</v>
      </c>
      <c r="U78" s="17">
        <f>(T78-INT(T78))</f>
        <v>0.43749986000329955</v>
      </c>
      <c r="V78" s="44">
        <f>T78-INT(T78)</f>
        <v>0.43749986000329955</v>
      </c>
    </row>
    <row r="79" spans="2:26" s="2" customFormat="1" ht="9" customHeight="1">
      <c r="B79" s="25">
        <f aca="true" t="shared" si="37" ref="B79:P79">$S78</f>
        <v>2.96875665</v>
      </c>
      <c r="C79" s="20">
        <f t="shared" si="37"/>
        <v>2.96875665</v>
      </c>
      <c r="D79" s="26">
        <f t="shared" si="37"/>
        <v>2.96875665</v>
      </c>
      <c r="E79" s="27">
        <f t="shared" si="37"/>
        <v>2.96875665</v>
      </c>
      <c r="F79" s="20">
        <f t="shared" si="37"/>
        <v>2.96875665</v>
      </c>
      <c r="G79" s="26">
        <f t="shared" si="37"/>
        <v>2.96875665</v>
      </c>
      <c r="H79" s="27">
        <f t="shared" si="37"/>
        <v>2.96875665</v>
      </c>
      <c r="I79" s="20">
        <f t="shared" si="37"/>
        <v>2.96875665</v>
      </c>
      <c r="J79" s="26">
        <f t="shared" si="37"/>
        <v>2.96875665</v>
      </c>
      <c r="K79" s="27">
        <f t="shared" si="37"/>
        <v>2.96875665</v>
      </c>
      <c r="L79" s="20">
        <f t="shared" si="37"/>
        <v>2.96875665</v>
      </c>
      <c r="M79" s="26">
        <f t="shared" si="37"/>
        <v>2.96875665</v>
      </c>
      <c r="N79" s="27">
        <f t="shared" si="37"/>
        <v>2.96875665</v>
      </c>
      <c r="O79" s="20">
        <f t="shared" si="37"/>
        <v>2.96875665</v>
      </c>
      <c r="P79" s="24">
        <f t="shared" si="37"/>
        <v>2.96875665</v>
      </c>
      <c r="Q79" s="23">
        <f>Q78</f>
        <v>40003.458333333336</v>
      </c>
      <c r="R79" s="15"/>
      <c r="S79" s="8">
        <f>MROUND('Trip Timeline'!Z79+0.01041669/2,0.01041669)</f>
        <v>0.06250014</v>
      </c>
      <c r="T79" s="22">
        <f>T78</f>
        <v>40006.43749986</v>
      </c>
      <c r="U79" s="43" t="str">
        <f>CONCATENATE(ROUND(T78-39965,1),"  ")</f>
        <v>41.4  </v>
      </c>
      <c r="V79" s="19" t="str">
        <f>CONCATENATE(ROUND(T78-39965,1),"  ")</f>
        <v>41.4  </v>
      </c>
      <c r="W79" s="1"/>
      <c r="X79" s="51"/>
      <c r="Y79" s="51"/>
      <c r="Z79" s="51"/>
    </row>
    <row r="80" spans="2:22" ht="12.75">
      <c r="B80" s="30" t="str">
        <f>'Trip Timeline'!X80</f>
        <v>Baton Rouge, La. </v>
      </c>
      <c r="C80" s="28"/>
      <c r="D80" s="28"/>
      <c r="E80" s="28"/>
      <c r="F80" s="28"/>
      <c r="G80" s="28"/>
      <c r="H80" s="28"/>
      <c r="I80" s="28"/>
      <c r="J80" s="28"/>
      <c r="K80" s="28"/>
      <c r="L80" s="28"/>
      <c r="M80" s="28"/>
      <c r="N80" s="28"/>
      <c r="O80" s="28"/>
      <c r="P80" s="29"/>
      <c r="Q80" s="14">
        <f>'Trip Timeline'!Y80</f>
        <v>40006.5</v>
      </c>
      <c r="R80" s="16">
        <f>Q80-INT(Q80)</f>
        <v>0.5</v>
      </c>
      <c r="S80" s="7">
        <f>MROUND(T80-Q80-0.01041669/2,0.01041669)</f>
        <v>0.70833492</v>
      </c>
      <c r="T80" s="14">
        <f>Q82-S81</f>
        <v>40007.21874946333</v>
      </c>
      <c r="U80" s="17">
        <f>(T80-INT(T80))</f>
        <v>0.21874946333264234</v>
      </c>
      <c r="V80" s="44">
        <f>T80-INT(T80)</f>
        <v>0.21874946333264234</v>
      </c>
    </row>
    <row r="81" spans="2:26" s="2" customFormat="1" ht="9" customHeight="1">
      <c r="B81" s="25">
        <f aca="true" t="shared" si="38" ref="B81:P81">$S80</f>
        <v>0.70833492</v>
      </c>
      <c r="C81" s="20">
        <f t="shared" si="38"/>
        <v>0.70833492</v>
      </c>
      <c r="D81" s="26">
        <f t="shared" si="38"/>
        <v>0.70833492</v>
      </c>
      <c r="E81" s="27">
        <f t="shared" si="38"/>
        <v>0.70833492</v>
      </c>
      <c r="F81" s="20">
        <f t="shared" si="38"/>
        <v>0.70833492</v>
      </c>
      <c r="G81" s="26">
        <f t="shared" si="38"/>
        <v>0.70833492</v>
      </c>
      <c r="H81" s="27">
        <f t="shared" si="38"/>
        <v>0.70833492</v>
      </c>
      <c r="I81" s="20">
        <f t="shared" si="38"/>
        <v>0.70833492</v>
      </c>
      <c r="J81" s="26">
        <f t="shared" si="38"/>
        <v>0.70833492</v>
      </c>
      <c r="K81" s="27">
        <f t="shared" si="38"/>
        <v>0.70833492</v>
      </c>
      <c r="L81" s="20">
        <f t="shared" si="38"/>
        <v>0.70833492</v>
      </c>
      <c r="M81" s="26">
        <f t="shared" si="38"/>
        <v>0.70833492</v>
      </c>
      <c r="N81" s="27">
        <f t="shared" si="38"/>
        <v>0.70833492</v>
      </c>
      <c r="O81" s="20">
        <f t="shared" si="38"/>
        <v>0.70833492</v>
      </c>
      <c r="P81" s="24">
        <f t="shared" si="38"/>
        <v>0.70833492</v>
      </c>
      <c r="Q81" s="23">
        <f>Q80</f>
        <v>40006.5</v>
      </c>
      <c r="R81" s="15"/>
      <c r="S81" s="8">
        <f>MROUND('Trip Timeline'!Z81+0.01041669/2,0.01041669)</f>
        <v>0.23958386999999998</v>
      </c>
      <c r="T81" s="22">
        <f>T80</f>
        <v>40007.21874946333</v>
      </c>
      <c r="U81" s="43" t="str">
        <f>CONCATENATE(ROUND(T80-39965,1),"  ")</f>
        <v>42.2  </v>
      </c>
      <c r="V81" s="19" t="str">
        <f>CONCATENATE(ROUND(T80-39965,1),"  ")</f>
        <v>42.2  </v>
      </c>
      <c r="W81" s="1"/>
      <c r="X81" s="51"/>
      <c r="Y81" s="51"/>
      <c r="Z81" s="51"/>
    </row>
    <row r="82" spans="2:22" ht="12.75">
      <c r="B82" s="30" t="str">
        <f>'Trip Timeline'!X82</f>
        <v>Memphis, Tenn. </v>
      </c>
      <c r="C82" s="28"/>
      <c r="D82" s="28"/>
      <c r="E82" s="28"/>
      <c r="F82" s="28"/>
      <c r="G82" s="28"/>
      <c r="H82" s="28"/>
      <c r="I82" s="28"/>
      <c r="J82" s="28"/>
      <c r="K82" s="28"/>
      <c r="L82" s="28"/>
      <c r="M82" s="28"/>
      <c r="N82" s="28"/>
      <c r="O82" s="28"/>
      <c r="P82" s="29"/>
      <c r="Q82" s="14">
        <f>'Trip Timeline'!Y82</f>
        <v>40007.458333333336</v>
      </c>
      <c r="R82" s="16">
        <f>Q82-INT(Q82)</f>
        <v>0.45833333333575865</v>
      </c>
      <c r="S82" s="7">
        <f>MROUND(T82-Q82-0.01041669/2,0.01041669)</f>
        <v>0.85416858</v>
      </c>
      <c r="T82" s="14">
        <f>Q84-S83</f>
        <v>40008.32291627</v>
      </c>
      <c r="U82" s="17">
        <f>(T82-INT(T82))</f>
        <v>0.3229162700008601</v>
      </c>
      <c r="V82" s="44">
        <f>T82-INT(T82)</f>
        <v>0.3229162700008601</v>
      </c>
    </row>
    <row r="83" spans="2:26" s="2" customFormat="1" ht="9" customHeight="1">
      <c r="B83" s="25">
        <f aca="true" t="shared" si="39" ref="B83:P83">$S82</f>
        <v>0.85416858</v>
      </c>
      <c r="C83" s="20">
        <f t="shared" si="39"/>
        <v>0.85416858</v>
      </c>
      <c r="D83" s="26">
        <f t="shared" si="39"/>
        <v>0.85416858</v>
      </c>
      <c r="E83" s="27">
        <f t="shared" si="39"/>
        <v>0.85416858</v>
      </c>
      <c r="F83" s="20">
        <f t="shared" si="39"/>
        <v>0.85416858</v>
      </c>
      <c r="G83" s="26">
        <f t="shared" si="39"/>
        <v>0.85416858</v>
      </c>
      <c r="H83" s="27">
        <f t="shared" si="39"/>
        <v>0.85416858</v>
      </c>
      <c r="I83" s="20">
        <f t="shared" si="39"/>
        <v>0.85416858</v>
      </c>
      <c r="J83" s="26">
        <f t="shared" si="39"/>
        <v>0.85416858</v>
      </c>
      <c r="K83" s="27">
        <f t="shared" si="39"/>
        <v>0.85416858</v>
      </c>
      <c r="L83" s="20">
        <f t="shared" si="39"/>
        <v>0.85416858</v>
      </c>
      <c r="M83" s="26">
        <f t="shared" si="39"/>
        <v>0.85416858</v>
      </c>
      <c r="N83" s="27">
        <f t="shared" si="39"/>
        <v>0.85416858</v>
      </c>
      <c r="O83" s="20">
        <f t="shared" si="39"/>
        <v>0.85416858</v>
      </c>
      <c r="P83" s="24">
        <f t="shared" si="39"/>
        <v>0.85416858</v>
      </c>
      <c r="Q83" s="23">
        <f>Q82</f>
        <v>40007.458333333336</v>
      </c>
      <c r="R83" s="15"/>
      <c r="S83" s="8">
        <f>MROUND('Trip Timeline'!Z83+0.01041669/2,0.01041669)</f>
        <v>0.17708373</v>
      </c>
      <c r="T83" s="22">
        <f>T82</f>
        <v>40008.32291627</v>
      </c>
      <c r="U83" s="43" t="str">
        <f>CONCATENATE(ROUND(T82-39965,1),"  ")</f>
        <v>43.3  </v>
      </c>
      <c r="V83" s="19" t="str">
        <f>CONCATENATE(ROUND(T82-39965,1),"  ")</f>
        <v>43.3  </v>
      </c>
      <c r="W83" s="1"/>
      <c r="X83" s="51"/>
      <c r="Y83" s="51"/>
      <c r="Z83" s="51"/>
    </row>
    <row r="84" spans="2:22" ht="12.75">
      <c r="B84" s="30" t="str">
        <f>'Trip Timeline'!X84</f>
        <v>St. Louis, Mo. </v>
      </c>
      <c r="C84" s="28"/>
      <c r="D84" s="28"/>
      <c r="E84" s="28"/>
      <c r="F84" s="28"/>
      <c r="G84" s="28"/>
      <c r="H84" s="28"/>
      <c r="I84" s="28"/>
      <c r="J84" s="28"/>
      <c r="K84" s="28"/>
      <c r="L84" s="28"/>
      <c r="M84" s="28"/>
      <c r="N84" s="28"/>
      <c r="O84" s="28"/>
      <c r="P84" s="29"/>
      <c r="Q84" s="14">
        <f>'Trip Timeline'!Y84</f>
        <v>40008.5</v>
      </c>
      <c r="R84" s="16">
        <f>Q84-INT(Q84)</f>
        <v>0.5</v>
      </c>
      <c r="S84" s="7">
        <f>MROUND(T84-Q84-0.01041669/2,0.01041669)</f>
        <v>0.40625090999999997</v>
      </c>
      <c r="T84" s="14">
        <f>Q86-S85</f>
        <v>40008.916666293335</v>
      </c>
      <c r="U84" s="17">
        <f>(T84-INT(T84))</f>
        <v>0.9166662933348562</v>
      </c>
      <c r="V84" s="44">
        <f>T84-INT(T84)</f>
        <v>0.9166662933348562</v>
      </c>
    </row>
    <row r="85" spans="2:26" s="2" customFormat="1" ht="9" customHeight="1">
      <c r="B85" s="25">
        <f aca="true" t="shared" si="40" ref="B85:P85">$S84</f>
        <v>0.40625090999999997</v>
      </c>
      <c r="C85" s="20">
        <f t="shared" si="40"/>
        <v>0.40625090999999997</v>
      </c>
      <c r="D85" s="26">
        <f t="shared" si="40"/>
        <v>0.40625090999999997</v>
      </c>
      <c r="E85" s="27">
        <f t="shared" si="40"/>
        <v>0.40625090999999997</v>
      </c>
      <c r="F85" s="20">
        <f t="shared" si="40"/>
        <v>0.40625090999999997</v>
      </c>
      <c r="G85" s="26">
        <f t="shared" si="40"/>
        <v>0.40625090999999997</v>
      </c>
      <c r="H85" s="27">
        <f t="shared" si="40"/>
        <v>0.40625090999999997</v>
      </c>
      <c r="I85" s="20">
        <f t="shared" si="40"/>
        <v>0.40625090999999997</v>
      </c>
      <c r="J85" s="26">
        <f t="shared" si="40"/>
        <v>0.40625090999999997</v>
      </c>
      <c r="K85" s="27">
        <f t="shared" si="40"/>
        <v>0.40625090999999997</v>
      </c>
      <c r="L85" s="20">
        <f t="shared" si="40"/>
        <v>0.40625090999999997</v>
      </c>
      <c r="M85" s="26">
        <f t="shared" si="40"/>
        <v>0.40625090999999997</v>
      </c>
      <c r="N85" s="27">
        <f t="shared" si="40"/>
        <v>0.40625090999999997</v>
      </c>
      <c r="O85" s="20">
        <f t="shared" si="40"/>
        <v>0.40625090999999997</v>
      </c>
      <c r="P85" s="24">
        <f t="shared" si="40"/>
        <v>0.40625090999999997</v>
      </c>
      <c r="Q85" s="23">
        <f>Q84</f>
        <v>40008.5</v>
      </c>
      <c r="R85" s="15"/>
      <c r="S85" s="8">
        <f>MROUND('Trip Timeline'!Z85+0.01041669/2,0.01041669)</f>
        <v>0.16666704</v>
      </c>
      <c r="T85" s="22">
        <f>T84</f>
        <v>40008.916666293335</v>
      </c>
      <c r="U85" s="43" t="str">
        <f>CONCATENATE(ROUND(T84-39965,1),"  ")</f>
        <v>43.9  </v>
      </c>
      <c r="V85" s="19" t="str">
        <f>CONCATENATE(ROUND(T84-39965,1),"  ")</f>
        <v>43.9  </v>
      </c>
      <c r="W85" s="1"/>
      <c r="X85" s="51"/>
      <c r="Y85" s="51"/>
      <c r="Z85" s="51"/>
    </row>
    <row r="86" spans="2:22" ht="12.75">
      <c r="B86" s="30" t="str">
        <f>'Trip Timeline'!X86</f>
        <v>Louisville, Ky. </v>
      </c>
      <c r="C86" s="28"/>
      <c r="D86" s="28"/>
      <c r="E86" s="28"/>
      <c r="F86" s="28"/>
      <c r="G86" s="28"/>
      <c r="H86" s="28"/>
      <c r="I86" s="28"/>
      <c r="J86" s="28"/>
      <c r="K86" s="28"/>
      <c r="L86" s="28"/>
      <c r="M86" s="28"/>
      <c r="N86" s="28"/>
      <c r="O86" s="28"/>
      <c r="P86" s="29"/>
      <c r="Q86" s="14">
        <f>'Trip Timeline'!Y86</f>
        <v>40009.083333333336</v>
      </c>
      <c r="R86" s="16">
        <f>Q86-INT(Q86)</f>
        <v>0.08333333333575865</v>
      </c>
      <c r="S86" s="7">
        <f>MROUND(T86-Q86-0.01041669/2,0.01041669)</f>
        <v>0.50000112</v>
      </c>
      <c r="T86" s="14">
        <f>Q88-S87</f>
        <v>40009.59374983666</v>
      </c>
      <c r="U86" s="17">
        <f>(T86-INT(T86))</f>
        <v>0.5937498366620275</v>
      </c>
      <c r="V86" s="44">
        <f>T86-INT(T86)</f>
        <v>0.5937498366620275</v>
      </c>
    </row>
    <row r="87" spans="2:26" s="2" customFormat="1" ht="9" customHeight="1">
      <c r="B87" s="25">
        <f aca="true" t="shared" si="41" ref="B87:P87">$S86</f>
        <v>0.50000112</v>
      </c>
      <c r="C87" s="20">
        <f t="shared" si="41"/>
        <v>0.50000112</v>
      </c>
      <c r="D87" s="26">
        <f t="shared" si="41"/>
        <v>0.50000112</v>
      </c>
      <c r="E87" s="27">
        <f t="shared" si="41"/>
        <v>0.50000112</v>
      </c>
      <c r="F87" s="20">
        <f t="shared" si="41"/>
        <v>0.50000112</v>
      </c>
      <c r="G87" s="26">
        <f t="shared" si="41"/>
        <v>0.50000112</v>
      </c>
      <c r="H87" s="27">
        <f t="shared" si="41"/>
        <v>0.50000112</v>
      </c>
      <c r="I87" s="20">
        <f t="shared" si="41"/>
        <v>0.50000112</v>
      </c>
      <c r="J87" s="26">
        <f t="shared" si="41"/>
        <v>0.50000112</v>
      </c>
      <c r="K87" s="27">
        <f t="shared" si="41"/>
        <v>0.50000112</v>
      </c>
      <c r="L87" s="20">
        <f t="shared" si="41"/>
        <v>0.50000112</v>
      </c>
      <c r="M87" s="26">
        <f t="shared" si="41"/>
        <v>0.50000112</v>
      </c>
      <c r="N87" s="27">
        <f t="shared" si="41"/>
        <v>0.50000112</v>
      </c>
      <c r="O87" s="20">
        <f t="shared" si="41"/>
        <v>0.50000112</v>
      </c>
      <c r="P87" s="24">
        <f t="shared" si="41"/>
        <v>0.50000112</v>
      </c>
      <c r="Q87" s="23">
        <f>Q86</f>
        <v>40009.083333333336</v>
      </c>
      <c r="R87" s="15"/>
      <c r="S87" s="8">
        <f>MROUND('Trip Timeline'!Z87+0.01041669/2,0.01041669)</f>
        <v>0.07291682999999999</v>
      </c>
      <c r="T87" s="22">
        <f>T86</f>
        <v>40009.59374983666</v>
      </c>
      <c r="U87" s="43" t="str">
        <f>CONCATENATE(ROUND(T86-39965,1),"  ")</f>
        <v>44.6  </v>
      </c>
      <c r="V87" s="19" t="str">
        <f>CONCATENATE(ROUND(T86-39965,1),"  ")</f>
        <v>44.6  </v>
      </c>
      <c r="W87" s="1"/>
      <c r="X87" s="51"/>
      <c r="Y87" s="51"/>
      <c r="Z87" s="51"/>
    </row>
    <row r="88" spans="2:22" ht="12.75">
      <c r="B88" s="30" t="str">
        <f>'Trip Timeline'!X88</f>
        <v>Indianapolis, Ind. </v>
      </c>
      <c r="C88" s="28"/>
      <c r="D88" s="28"/>
      <c r="E88" s="28"/>
      <c r="F88" s="28"/>
      <c r="G88" s="28"/>
      <c r="H88" s="28"/>
      <c r="I88" s="28"/>
      <c r="J88" s="28"/>
      <c r="K88" s="28"/>
      <c r="L88" s="28"/>
      <c r="M88" s="28"/>
      <c r="N88" s="28"/>
      <c r="O88" s="28"/>
      <c r="P88" s="29"/>
      <c r="Q88" s="14">
        <f>'Trip Timeline'!Y88</f>
        <v>40009.666666666664</v>
      </c>
      <c r="R88" s="16">
        <f>Q88-INT(Q88)</f>
        <v>0.6666666666642413</v>
      </c>
      <c r="S88" s="7">
        <f>MROUND(T88-Q88-0.01041669/2,0.01041669)</f>
        <v>0.8229185099999999</v>
      </c>
      <c r="T88" s="14">
        <f>Q90-S89</f>
        <v>40010.49999960334</v>
      </c>
      <c r="U88" s="17">
        <f>(T88-INT(T88))</f>
        <v>0.49999960333661875</v>
      </c>
      <c r="V88" s="44">
        <f>T88-INT(T88)</f>
        <v>0.49999960333661875</v>
      </c>
    </row>
    <row r="89" spans="2:26" s="2" customFormat="1" ht="9" customHeight="1">
      <c r="B89" s="25">
        <f aca="true" t="shared" si="42" ref="B89:P89">$S88</f>
        <v>0.8229185099999999</v>
      </c>
      <c r="C89" s="20">
        <f t="shared" si="42"/>
        <v>0.8229185099999999</v>
      </c>
      <c r="D89" s="26">
        <f t="shared" si="42"/>
        <v>0.8229185099999999</v>
      </c>
      <c r="E89" s="27">
        <f t="shared" si="42"/>
        <v>0.8229185099999999</v>
      </c>
      <c r="F89" s="20">
        <f t="shared" si="42"/>
        <v>0.8229185099999999</v>
      </c>
      <c r="G89" s="26">
        <f t="shared" si="42"/>
        <v>0.8229185099999999</v>
      </c>
      <c r="H89" s="27">
        <f t="shared" si="42"/>
        <v>0.8229185099999999</v>
      </c>
      <c r="I89" s="20">
        <f t="shared" si="42"/>
        <v>0.8229185099999999</v>
      </c>
      <c r="J89" s="26">
        <f t="shared" si="42"/>
        <v>0.8229185099999999</v>
      </c>
      <c r="K89" s="27">
        <f t="shared" si="42"/>
        <v>0.8229185099999999</v>
      </c>
      <c r="L89" s="20">
        <f t="shared" si="42"/>
        <v>0.8229185099999999</v>
      </c>
      <c r="M89" s="26">
        <f t="shared" si="42"/>
        <v>0.8229185099999999</v>
      </c>
      <c r="N89" s="27">
        <f t="shared" si="42"/>
        <v>0.8229185099999999</v>
      </c>
      <c r="O89" s="20">
        <f t="shared" si="42"/>
        <v>0.8229185099999999</v>
      </c>
      <c r="P89" s="24">
        <f t="shared" si="42"/>
        <v>0.8229185099999999</v>
      </c>
      <c r="Q89" s="23">
        <f>Q88</f>
        <v>40009.666666666664</v>
      </c>
      <c r="R89" s="15"/>
      <c r="S89" s="8">
        <f>MROUND('Trip Timeline'!Z89+0.01041669/2,0.01041669)</f>
        <v>0.17708373</v>
      </c>
      <c r="T89" s="22">
        <f>T88</f>
        <v>40010.49999960334</v>
      </c>
      <c r="U89" s="43" t="str">
        <f>CONCATENATE(ROUND(T88-39965,1),"  ")</f>
        <v>45.5  </v>
      </c>
      <c r="V89" s="19" t="str">
        <f>CONCATENATE(ROUND(T88-39965,1),"  ")</f>
        <v>45.5  </v>
      </c>
      <c r="W89" s="1"/>
      <c r="X89" s="51"/>
      <c r="Y89" s="51"/>
      <c r="Z89" s="51"/>
    </row>
    <row r="90" spans="2:22" ht="12.75">
      <c r="B90" s="30" t="str">
        <f>'Trip Timeline'!X90</f>
        <v>Grand Rapids, Mich. </v>
      </c>
      <c r="C90" s="28"/>
      <c r="D90" s="28"/>
      <c r="E90" s="28"/>
      <c r="F90" s="28"/>
      <c r="G90" s="28"/>
      <c r="H90" s="28"/>
      <c r="I90" s="28"/>
      <c r="J90" s="28"/>
      <c r="K90" s="28"/>
      <c r="L90" s="28"/>
      <c r="M90" s="28"/>
      <c r="N90" s="28"/>
      <c r="O90" s="28"/>
      <c r="P90" s="29"/>
      <c r="Q90" s="14">
        <f>'Trip Timeline'!Y90</f>
        <v>40010.677083333336</v>
      </c>
      <c r="R90" s="16">
        <f>Q90-INT(Q90)</f>
        <v>0.6770833333357587</v>
      </c>
      <c r="S90" s="7">
        <f>MROUND(T90-Q90-0.01041669/2,0.01041669)</f>
        <v>0.8125018199999999</v>
      </c>
      <c r="T90" s="14">
        <f>Q92-S91</f>
        <v>40011.49999972</v>
      </c>
      <c r="U90" s="17">
        <f>(T90-INT(T90))</f>
        <v>0.49999971999932313</v>
      </c>
      <c r="V90" s="44">
        <f>T90-INT(T90)</f>
        <v>0.49999971999932313</v>
      </c>
    </row>
    <row r="91" spans="2:26" s="2" customFormat="1" ht="9" customHeight="1">
      <c r="B91" s="25">
        <f aca="true" t="shared" si="43" ref="B91:P91">$S90</f>
        <v>0.8125018199999999</v>
      </c>
      <c r="C91" s="20">
        <f t="shared" si="43"/>
        <v>0.8125018199999999</v>
      </c>
      <c r="D91" s="26">
        <f t="shared" si="43"/>
        <v>0.8125018199999999</v>
      </c>
      <c r="E91" s="27">
        <f t="shared" si="43"/>
        <v>0.8125018199999999</v>
      </c>
      <c r="F91" s="20">
        <f t="shared" si="43"/>
        <v>0.8125018199999999</v>
      </c>
      <c r="G91" s="26">
        <f t="shared" si="43"/>
        <v>0.8125018199999999</v>
      </c>
      <c r="H91" s="27">
        <f t="shared" si="43"/>
        <v>0.8125018199999999</v>
      </c>
      <c r="I91" s="20">
        <f t="shared" si="43"/>
        <v>0.8125018199999999</v>
      </c>
      <c r="J91" s="26">
        <f t="shared" si="43"/>
        <v>0.8125018199999999</v>
      </c>
      <c r="K91" s="27">
        <f t="shared" si="43"/>
        <v>0.8125018199999999</v>
      </c>
      <c r="L91" s="20">
        <f t="shared" si="43"/>
        <v>0.8125018199999999</v>
      </c>
      <c r="M91" s="26">
        <f t="shared" si="43"/>
        <v>0.8125018199999999</v>
      </c>
      <c r="N91" s="27">
        <f t="shared" si="43"/>
        <v>0.8125018199999999</v>
      </c>
      <c r="O91" s="20">
        <f t="shared" si="43"/>
        <v>0.8125018199999999</v>
      </c>
      <c r="P91" s="24">
        <f t="shared" si="43"/>
        <v>0.8125018199999999</v>
      </c>
      <c r="Q91" s="23">
        <f>Q90</f>
        <v>40010.677083333336</v>
      </c>
      <c r="R91" s="15"/>
      <c r="S91" s="8">
        <f>MROUND('Trip Timeline'!Z91+0.01041669/2,0.01041669)</f>
        <v>0.12500028</v>
      </c>
      <c r="T91" s="22">
        <f>T90</f>
        <v>40011.49999972</v>
      </c>
      <c r="U91" s="43" t="str">
        <f>CONCATENATE(ROUND(T90-39965,1),"  ")</f>
        <v>46.5  </v>
      </c>
      <c r="V91" s="19" t="str">
        <f>CONCATENATE(ROUND(T90-39965,1),"  ")</f>
        <v>46.5  </v>
      </c>
      <c r="W91" s="1"/>
      <c r="X91" s="51"/>
      <c r="Y91" s="51"/>
      <c r="Z91" s="51"/>
    </row>
    <row r="92" spans="2:22" ht="12.75">
      <c r="B92" s="30" t="str">
        <f>'Trip Timeline'!X92</f>
        <v>Chicago, Ill. </v>
      </c>
      <c r="C92" s="28"/>
      <c r="D92" s="28"/>
      <c r="E92" s="28"/>
      <c r="F92" s="28"/>
      <c r="G92" s="28"/>
      <c r="H92" s="28"/>
      <c r="I92" s="28"/>
      <c r="J92" s="28"/>
      <c r="K92" s="28"/>
      <c r="L92" s="28"/>
      <c r="M92" s="28"/>
      <c r="N92" s="28"/>
      <c r="O92" s="28"/>
      <c r="P92" s="29"/>
      <c r="Q92" s="14">
        <f>'Trip Timeline'!Y92</f>
        <v>40011.625</v>
      </c>
      <c r="R92" s="16">
        <f>Q92-INT(Q92)</f>
        <v>0.625</v>
      </c>
      <c r="S92" s="7">
        <f>MROUND(T92-Q92-0.01041669/2,0.01041669)</f>
        <v>1.72917054</v>
      </c>
      <c r="T92" s="14">
        <f>Q94-S93</f>
        <v>40013.36458317</v>
      </c>
      <c r="U92" s="17">
        <f>(T92-INT(T92))</f>
        <v>0.36458316999778617</v>
      </c>
      <c r="V92" s="44">
        <f>T92-INT(T92)</f>
        <v>0.36458316999778617</v>
      </c>
    </row>
    <row r="93" spans="2:26" s="2" customFormat="1" ht="9" customHeight="1">
      <c r="B93" s="25">
        <f aca="true" t="shared" si="44" ref="B93:P93">$S92</f>
        <v>1.72917054</v>
      </c>
      <c r="C93" s="20">
        <f t="shared" si="44"/>
        <v>1.72917054</v>
      </c>
      <c r="D93" s="26">
        <f t="shared" si="44"/>
        <v>1.72917054</v>
      </c>
      <c r="E93" s="27">
        <f t="shared" si="44"/>
        <v>1.72917054</v>
      </c>
      <c r="F93" s="20">
        <f t="shared" si="44"/>
        <v>1.72917054</v>
      </c>
      <c r="G93" s="26">
        <f t="shared" si="44"/>
        <v>1.72917054</v>
      </c>
      <c r="H93" s="27">
        <f t="shared" si="44"/>
        <v>1.72917054</v>
      </c>
      <c r="I93" s="20">
        <f t="shared" si="44"/>
        <v>1.72917054</v>
      </c>
      <c r="J93" s="26">
        <f t="shared" si="44"/>
        <v>1.72917054</v>
      </c>
      <c r="K93" s="27">
        <f t="shared" si="44"/>
        <v>1.72917054</v>
      </c>
      <c r="L93" s="20">
        <f t="shared" si="44"/>
        <v>1.72917054</v>
      </c>
      <c r="M93" s="26">
        <f t="shared" si="44"/>
        <v>1.72917054</v>
      </c>
      <c r="N93" s="27">
        <f t="shared" si="44"/>
        <v>1.72917054</v>
      </c>
      <c r="O93" s="20">
        <f t="shared" si="44"/>
        <v>1.72917054</v>
      </c>
      <c r="P93" s="24">
        <f t="shared" si="44"/>
        <v>1.72917054</v>
      </c>
      <c r="Q93" s="23">
        <f>Q92</f>
        <v>40011.625</v>
      </c>
      <c r="R93" s="15"/>
      <c r="S93" s="8">
        <f>MROUND('Trip Timeline'!Z93+0.01041669/2,0.01041669)</f>
        <v>0.07291682999999999</v>
      </c>
      <c r="T93" s="22">
        <f>T92</f>
        <v>40013.36458317</v>
      </c>
      <c r="U93" s="43" t="str">
        <f>CONCATENATE(ROUND(T92-39965,1),"  ")</f>
        <v>48.4  </v>
      </c>
      <c r="V93" s="19" t="str">
        <f>CONCATENATE(ROUND(T92-39965,1),"  ")</f>
        <v>48.4  </v>
      </c>
      <c r="W93" s="1"/>
      <c r="X93" s="51"/>
      <c r="Y93" s="51"/>
      <c r="Z93" s="51"/>
    </row>
    <row r="94" spans="2:22" ht="12.75">
      <c r="B94" s="30" t="str">
        <f>'Trip Timeline'!X94</f>
        <v>Milwaukee, Wis. </v>
      </c>
      <c r="C94" s="28"/>
      <c r="D94" s="28"/>
      <c r="E94" s="28"/>
      <c r="F94" s="28"/>
      <c r="G94" s="28"/>
      <c r="H94" s="28"/>
      <c r="I94" s="28"/>
      <c r="J94" s="28"/>
      <c r="K94" s="28"/>
      <c r="L94" s="28"/>
      <c r="M94" s="28"/>
      <c r="N94" s="28"/>
      <c r="O94" s="28"/>
      <c r="P94" s="29"/>
      <c r="Q94" s="14">
        <f>'Trip Timeline'!Y94</f>
        <v>40013.4375</v>
      </c>
      <c r="R94" s="16">
        <f>Q94-INT(Q94)</f>
        <v>0.4375</v>
      </c>
      <c r="S94" s="7">
        <f>MROUND(T94-Q94-0.01041669/2,0.01041669)</f>
        <v>0.9791688599999999</v>
      </c>
      <c r="T94" s="14">
        <f>Q96-S95</f>
        <v>40014.42708289</v>
      </c>
      <c r="U94" s="17">
        <f>(T94-INT(T94))</f>
        <v>0.4270828899971093</v>
      </c>
      <c r="V94" s="44">
        <f>T94-INT(T94)</f>
        <v>0.4270828899971093</v>
      </c>
    </row>
    <row r="95" spans="2:26" s="2" customFormat="1" ht="9" customHeight="1">
      <c r="B95" s="25">
        <f aca="true" t="shared" si="45" ref="B95:P95">$S94</f>
        <v>0.9791688599999999</v>
      </c>
      <c r="C95" s="20">
        <f t="shared" si="45"/>
        <v>0.9791688599999999</v>
      </c>
      <c r="D95" s="26">
        <f t="shared" si="45"/>
        <v>0.9791688599999999</v>
      </c>
      <c r="E95" s="27">
        <f t="shared" si="45"/>
        <v>0.9791688599999999</v>
      </c>
      <c r="F95" s="20">
        <f t="shared" si="45"/>
        <v>0.9791688599999999</v>
      </c>
      <c r="G95" s="26">
        <f t="shared" si="45"/>
        <v>0.9791688599999999</v>
      </c>
      <c r="H95" s="27">
        <f t="shared" si="45"/>
        <v>0.9791688599999999</v>
      </c>
      <c r="I95" s="20">
        <f t="shared" si="45"/>
        <v>0.9791688599999999</v>
      </c>
      <c r="J95" s="26">
        <f t="shared" si="45"/>
        <v>0.9791688599999999</v>
      </c>
      <c r="K95" s="27">
        <f t="shared" si="45"/>
        <v>0.9791688599999999</v>
      </c>
      <c r="L95" s="20">
        <f t="shared" si="45"/>
        <v>0.9791688599999999</v>
      </c>
      <c r="M95" s="26">
        <f t="shared" si="45"/>
        <v>0.9791688599999999</v>
      </c>
      <c r="N95" s="27">
        <f t="shared" si="45"/>
        <v>0.9791688599999999</v>
      </c>
      <c r="O95" s="20">
        <f t="shared" si="45"/>
        <v>0.9791688599999999</v>
      </c>
      <c r="P95" s="24">
        <f t="shared" si="45"/>
        <v>0.9791688599999999</v>
      </c>
      <c r="Q95" s="23">
        <f>Q94</f>
        <v>40013.4375</v>
      </c>
      <c r="R95" s="15"/>
      <c r="S95" s="8">
        <f>MROUND('Trip Timeline'!Z95+0.01041669/2,0.01041669)</f>
        <v>0.19791710999999998</v>
      </c>
      <c r="T95" s="22">
        <f>T94</f>
        <v>40014.42708289</v>
      </c>
      <c r="U95" s="43" t="str">
        <f>CONCATENATE(ROUND(T94-39965,1),"  ")</f>
        <v>49.4  </v>
      </c>
      <c r="V95" s="19" t="str">
        <f>CONCATENATE(ROUND(T94-39965,1),"  ")</f>
        <v>49.4  </v>
      </c>
      <c r="W95" s="1"/>
      <c r="X95" s="51"/>
      <c r="Y95" s="51"/>
      <c r="Z95" s="51"/>
    </row>
    <row r="96" spans="2:22" ht="12.75">
      <c r="B96" s="30" t="str">
        <f>'Trip Timeline'!X96</f>
        <v>Minneapolis/St. Paul, Minn. </v>
      </c>
      <c r="C96" s="28"/>
      <c r="D96" s="28"/>
      <c r="E96" s="28"/>
      <c r="F96" s="28"/>
      <c r="G96" s="28"/>
      <c r="H96" s="28"/>
      <c r="I96" s="28"/>
      <c r="J96" s="28"/>
      <c r="K96" s="28"/>
      <c r="L96" s="28"/>
      <c r="M96" s="28"/>
      <c r="N96" s="28"/>
      <c r="O96" s="28"/>
      <c r="P96" s="29"/>
      <c r="Q96" s="14">
        <f>'Trip Timeline'!Y96</f>
        <v>40014.625</v>
      </c>
      <c r="R96" s="16">
        <f>Q96-INT(Q96)</f>
        <v>0.625</v>
      </c>
      <c r="S96" s="7">
        <f>MROUND(T96-Q96-0.01041669/2,0.01041669)</f>
        <v>0.8229185099999999</v>
      </c>
      <c r="T96" s="14">
        <f>Q98-S97</f>
        <v>40015.45833303</v>
      </c>
      <c r="U96" s="17">
        <f>(T96-INT(T96))</f>
        <v>0.4583330300010857</v>
      </c>
      <c r="V96" s="44">
        <f>T96-INT(T96)</f>
        <v>0.4583330300010857</v>
      </c>
    </row>
    <row r="97" spans="2:26" s="2" customFormat="1" ht="9" customHeight="1">
      <c r="B97" s="25">
        <f aca="true" t="shared" si="46" ref="B97:P97">$S96</f>
        <v>0.8229185099999999</v>
      </c>
      <c r="C97" s="20">
        <f t="shared" si="46"/>
        <v>0.8229185099999999</v>
      </c>
      <c r="D97" s="26">
        <f t="shared" si="46"/>
        <v>0.8229185099999999</v>
      </c>
      <c r="E97" s="27">
        <f t="shared" si="46"/>
        <v>0.8229185099999999</v>
      </c>
      <c r="F97" s="20">
        <f t="shared" si="46"/>
        <v>0.8229185099999999</v>
      </c>
      <c r="G97" s="26">
        <f t="shared" si="46"/>
        <v>0.8229185099999999</v>
      </c>
      <c r="H97" s="27">
        <f t="shared" si="46"/>
        <v>0.8229185099999999</v>
      </c>
      <c r="I97" s="20">
        <f t="shared" si="46"/>
        <v>0.8229185099999999</v>
      </c>
      <c r="J97" s="26">
        <f t="shared" si="46"/>
        <v>0.8229185099999999</v>
      </c>
      <c r="K97" s="27">
        <f t="shared" si="46"/>
        <v>0.8229185099999999</v>
      </c>
      <c r="L97" s="20">
        <f t="shared" si="46"/>
        <v>0.8229185099999999</v>
      </c>
      <c r="M97" s="26">
        <f t="shared" si="46"/>
        <v>0.8229185099999999</v>
      </c>
      <c r="N97" s="27">
        <f t="shared" si="46"/>
        <v>0.8229185099999999</v>
      </c>
      <c r="O97" s="20">
        <f t="shared" si="46"/>
        <v>0.8229185099999999</v>
      </c>
      <c r="P97" s="24">
        <f t="shared" si="46"/>
        <v>0.8229185099999999</v>
      </c>
      <c r="Q97" s="23">
        <f>Q96</f>
        <v>40014.625</v>
      </c>
      <c r="R97" s="15"/>
      <c r="S97" s="8">
        <f>MROUND('Trip Timeline'!Z97+0.01041669/2,0.01041669)</f>
        <v>0.13541697</v>
      </c>
      <c r="T97" s="22">
        <f>T96</f>
        <v>40015.45833303</v>
      </c>
      <c r="U97" s="43" t="str">
        <f>CONCATENATE(ROUND(T96-39965,1),"  ")</f>
        <v>50.5  </v>
      </c>
      <c r="V97" s="19" t="str">
        <f>CONCATENATE(ROUND(T96-39965,1),"  ")</f>
        <v>50.5  </v>
      </c>
      <c r="W97" s="1"/>
      <c r="X97" s="51"/>
      <c r="Y97" s="51"/>
      <c r="Z97" s="51"/>
    </row>
    <row r="98" spans="2:22" ht="12.75">
      <c r="B98" s="30" t="str">
        <f>'Trip Timeline'!X98</f>
        <v>Detroit Lakes, Minn. </v>
      </c>
      <c r="C98" s="28"/>
      <c r="D98" s="28"/>
      <c r="E98" s="28"/>
      <c r="F98" s="28"/>
      <c r="G98" s="28"/>
      <c r="H98" s="28"/>
      <c r="I98" s="28"/>
      <c r="J98" s="28"/>
      <c r="K98" s="28"/>
      <c r="L98" s="28"/>
      <c r="M98" s="28"/>
      <c r="N98" s="28"/>
      <c r="O98" s="28"/>
      <c r="P98" s="29"/>
      <c r="Q98" s="14">
        <f>'Trip Timeline'!Y98</f>
        <v>40015.59375</v>
      </c>
      <c r="R98" s="16">
        <f>Q98-INT(Q98)</f>
        <v>0.59375</v>
      </c>
      <c r="S98" s="7">
        <f>MROUND(T98-Q98-0.01041669/2,0.01041669)</f>
        <v>4.71876057</v>
      </c>
      <c r="T98" s="14">
        <f>Q100-S99</f>
        <v>40020.322915803335</v>
      </c>
      <c r="U98" s="17">
        <f>(T98-INT(T98))</f>
        <v>0.32291580333549064</v>
      </c>
      <c r="V98" s="44">
        <f>T98-INT(T98)</f>
        <v>0.32291580333549064</v>
      </c>
    </row>
    <row r="99" spans="2:26" s="2" customFormat="1" ht="9" customHeight="1">
      <c r="B99" s="25">
        <f aca="true" t="shared" si="47" ref="B99:P99">$S98</f>
        <v>4.71876057</v>
      </c>
      <c r="C99" s="20">
        <f t="shared" si="47"/>
        <v>4.71876057</v>
      </c>
      <c r="D99" s="26">
        <f t="shared" si="47"/>
        <v>4.71876057</v>
      </c>
      <c r="E99" s="27">
        <f t="shared" si="47"/>
        <v>4.71876057</v>
      </c>
      <c r="F99" s="20">
        <f t="shared" si="47"/>
        <v>4.71876057</v>
      </c>
      <c r="G99" s="26">
        <f t="shared" si="47"/>
        <v>4.71876057</v>
      </c>
      <c r="H99" s="27">
        <f t="shared" si="47"/>
        <v>4.71876057</v>
      </c>
      <c r="I99" s="20">
        <f t="shared" si="47"/>
        <v>4.71876057</v>
      </c>
      <c r="J99" s="26">
        <f t="shared" si="47"/>
        <v>4.71876057</v>
      </c>
      <c r="K99" s="27">
        <f t="shared" si="47"/>
        <v>4.71876057</v>
      </c>
      <c r="L99" s="20">
        <f t="shared" si="47"/>
        <v>4.71876057</v>
      </c>
      <c r="M99" s="26">
        <f t="shared" si="47"/>
        <v>4.71876057</v>
      </c>
      <c r="N99" s="27">
        <f t="shared" si="47"/>
        <v>4.71876057</v>
      </c>
      <c r="O99" s="20">
        <f t="shared" si="47"/>
        <v>4.71876057</v>
      </c>
      <c r="P99" s="24">
        <f t="shared" si="47"/>
        <v>4.71876057</v>
      </c>
      <c r="Q99" s="23">
        <f>Q98</f>
        <v>40015.59375</v>
      </c>
      <c r="R99" s="15"/>
      <c r="S99" s="8">
        <f>MROUND('Trip Timeline'!Z99+0.01041669/2,0.01041669)</f>
        <v>0.38541752999999995</v>
      </c>
      <c r="T99" s="22">
        <f>T98</f>
        <v>40020.322915803335</v>
      </c>
      <c r="U99" s="43" t="str">
        <f>CONCATENATE(ROUND(T98-39965,1),"  ")</f>
        <v>55.3  </v>
      </c>
      <c r="V99" s="19" t="str">
        <f>CONCATENATE(ROUND(T98-39965,1),"  ")</f>
        <v>55.3  </v>
      </c>
      <c r="W99" s="1"/>
      <c r="X99" s="51"/>
      <c r="Y99" s="51"/>
      <c r="Z99" s="51"/>
    </row>
    <row r="100" spans="2:22" ht="12.75">
      <c r="B100" s="30" t="str">
        <f>'Trip Timeline'!X100</f>
        <v>Badlands National Park </v>
      </c>
      <c r="C100" s="28"/>
      <c r="D100" s="28"/>
      <c r="E100" s="28"/>
      <c r="F100" s="28"/>
      <c r="G100" s="28"/>
      <c r="H100" s="28"/>
      <c r="I100" s="28"/>
      <c r="J100" s="28"/>
      <c r="K100" s="28"/>
      <c r="L100" s="28"/>
      <c r="M100" s="28"/>
      <c r="N100" s="28"/>
      <c r="O100" s="28"/>
      <c r="P100" s="29"/>
      <c r="Q100" s="14">
        <f>'Trip Timeline'!Y100</f>
        <v>40020.708333333336</v>
      </c>
      <c r="R100" s="16">
        <f>Q100-INT(Q100)</f>
        <v>0.7083333333357587</v>
      </c>
      <c r="S100" s="7">
        <f>MROUND(T100-Q100-0.01041669/2,0.01041669)</f>
        <v>0.70833492</v>
      </c>
      <c r="T100" s="14">
        <f>Q102-S101</f>
        <v>40021.42708279666</v>
      </c>
      <c r="U100" s="17">
        <f>(T100-INT(T100))</f>
        <v>0.42708279666112503</v>
      </c>
      <c r="V100" s="44">
        <f>T100-INT(T100)</f>
        <v>0.42708279666112503</v>
      </c>
    </row>
    <row r="101" spans="2:26" s="2" customFormat="1" ht="9" customHeight="1">
      <c r="B101" s="25">
        <f aca="true" t="shared" si="48" ref="B101:P101">$S100</f>
        <v>0.70833492</v>
      </c>
      <c r="C101" s="20">
        <f t="shared" si="48"/>
        <v>0.70833492</v>
      </c>
      <c r="D101" s="26">
        <f t="shared" si="48"/>
        <v>0.70833492</v>
      </c>
      <c r="E101" s="27">
        <f t="shared" si="48"/>
        <v>0.70833492</v>
      </c>
      <c r="F101" s="20">
        <f t="shared" si="48"/>
        <v>0.70833492</v>
      </c>
      <c r="G101" s="26">
        <f t="shared" si="48"/>
        <v>0.70833492</v>
      </c>
      <c r="H101" s="27">
        <f t="shared" si="48"/>
        <v>0.70833492</v>
      </c>
      <c r="I101" s="20">
        <f t="shared" si="48"/>
        <v>0.70833492</v>
      </c>
      <c r="J101" s="26">
        <f t="shared" si="48"/>
        <v>0.70833492</v>
      </c>
      <c r="K101" s="27">
        <f t="shared" si="48"/>
        <v>0.70833492</v>
      </c>
      <c r="L101" s="20">
        <f t="shared" si="48"/>
        <v>0.70833492</v>
      </c>
      <c r="M101" s="26">
        <f t="shared" si="48"/>
        <v>0.70833492</v>
      </c>
      <c r="N101" s="27">
        <f t="shared" si="48"/>
        <v>0.70833492</v>
      </c>
      <c r="O101" s="20">
        <f t="shared" si="48"/>
        <v>0.70833492</v>
      </c>
      <c r="P101" s="24">
        <f t="shared" si="48"/>
        <v>0.70833492</v>
      </c>
      <c r="Q101" s="23">
        <f>Q100</f>
        <v>40020.708333333336</v>
      </c>
      <c r="R101" s="15"/>
      <c r="S101" s="8">
        <f>MROUND('Trip Timeline'!Z101+0.01041669/2,0.01041669)</f>
        <v>0.23958386999999998</v>
      </c>
      <c r="T101" s="22">
        <f>T100</f>
        <v>40021.42708279666</v>
      </c>
      <c r="U101" s="43" t="str">
        <f>CONCATENATE(ROUND(T100-39965,1),"  ")</f>
        <v>56.4  </v>
      </c>
      <c r="V101" s="19" t="str">
        <f>CONCATENATE(ROUND(T100-39965,1),"  ")</f>
        <v>56.4  </v>
      </c>
      <c r="W101" s="1"/>
      <c r="X101" s="51"/>
      <c r="Y101" s="51"/>
      <c r="Z101" s="51"/>
    </row>
    <row r="102" spans="2:22" ht="12.75">
      <c r="B102" s="30" t="str">
        <f>'Trip Timeline'!X102</f>
        <v>Sioux Falls, S.D. </v>
      </c>
      <c r="C102" s="28"/>
      <c r="D102" s="28"/>
      <c r="E102" s="28"/>
      <c r="F102" s="28"/>
      <c r="G102" s="28"/>
      <c r="H102" s="28"/>
      <c r="I102" s="28"/>
      <c r="J102" s="28"/>
      <c r="K102" s="28"/>
      <c r="L102" s="28"/>
      <c r="M102" s="28"/>
      <c r="N102" s="28"/>
      <c r="O102" s="28"/>
      <c r="P102" s="29"/>
      <c r="Q102" s="14">
        <f>'Trip Timeline'!Y102</f>
        <v>40021.666666666664</v>
      </c>
      <c r="R102" s="16">
        <f>Q102-INT(Q102)</f>
        <v>0.6666666666642413</v>
      </c>
      <c r="S102" s="7">
        <f>MROUND(T102-Q102-0.01041669/2,0.01041669)</f>
        <v>0.67708485</v>
      </c>
      <c r="T102" s="14">
        <f>Q104-S103</f>
        <v>40022.35416634</v>
      </c>
      <c r="U102" s="17">
        <f>(T102-INT(T102))</f>
        <v>0.3541663400028483</v>
      </c>
      <c r="V102" s="44">
        <f>T102-INT(T102)</f>
        <v>0.3541663400028483</v>
      </c>
    </row>
    <row r="103" spans="2:26" s="2" customFormat="1" ht="9" customHeight="1">
      <c r="B103" s="25">
        <f aca="true" t="shared" si="49" ref="B103:P103">$S102</f>
        <v>0.67708485</v>
      </c>
      <c r="C103" s="20">
        <f t="shared" si="49"/>
        <v>0.67708485</v>
      </c>
      <c r="D103" s="26">
        <f t="shared" si="49"/>
        <v>0.67708485</v>
      </c>
      <c r="E103" s="27">
        <f t="shared" si="49"/>
        <v>0.67708485</v>
      </c>
      <c r="F103" s="20">
        <f t="shared" si="49"/>
        <v>0.67708485</v>
      </c>
      <c r="G103" s="26">
        <f t="shared" si="49"/>
        <v>0.67708485</v>
      </c>
      <c r="H103" s="27">
        <f t="shared" si="49"/>
        <v>0.67708485</v>
      </c>
      <c r="I103" s="20">
        <f t="shared" si="49"/>
        <v>0.67708485</v>
      </c>
      <c r="J103" s="26">
        <f t="shared" si="49"/>
        <v>0.67708485</v>
      </c>
      <c r="K103" s="27">
        <f t="shared" si="49"/>
        <v>0.67708485</v>
      </c>
      <c r="L103" s="20">
        <f t="shared" si="49"/>
        <v>0.67708485</v>
      </c>
      <c r="M103" s="26">
        <f t="shared" si="49"/>
        <v>0.67708485</v>
      </c>
      <c r="N103" s="27">
        <f t="shared" si="49"/>
        <v>0.67708485</v>
      </c>
      <c r="O103" s="20">
        <f t="shared" si="49"/>
        <v>0.67708485</v>
      </c>
      <c r="P103" s="24">
        <f t="shared" si="49"/>
        <v>0.67708485</v>
      </c>
      <c r="Q103" s="23">
        <f>Q102</f>
        <v>40021.666666666664</v>
      </c>
      <c r="R103" s="15"/>
      <c r="S103" s="8">
        <f>MROUND('Trip Timeline'!Z103+0.01041669/2,0.01041669)</f>
        <v>0.14583365999999998</v>
      </c>
      <c r="T103" s="22">
        <f>T102</f>
        <v>40022.35416634</v>
      </c>
      <c r="U103" s="43" t="str">
        <f>CONCATENATE(ROUND(T102-39965,1),"  ")</f>
        <v>57.4  </v>
      </c>
      <c r="V103" s="19" t="str">
        <f>CONCATENATE(ROUND(T102-39965,1),"  ")</f>
        <v>57.4  </v>
      </c>
      <c r="W103" s="1"/>
      <c r="X103" s="51"/>
      <c r="Y103" s="51"/>
      <c r="Z103" s="51"/>
    </row>
    <row r="104" spans="2:22" ht="12.75">
      <c r="B104" s="30" t="str">
        <f>'Trip Timeline'!X104</f>
        <v>Omaha, Neb. </v>
      </c>
      <c r="C104" s="28"/>
      <c r="D104" s="28"/>
      <c r="E104" s="28"/>
      <c r="F104" s="28"/>
      <c r="G104" s="28"/>
      <c r="H104" s="28"/>
      <c r="I104" s="28"/>
      <c r="J104" s="28"/>
      <c r="K104" s="28"/>
      <c r="L104" s="28"/>
      <c r="M104" s="28"/>
      <c r="N104" s="28"/>
      <c r="O104" s="28"/>
      <c r="P104" s="29"/>
      <c r="Q104" s="14">
        <f>'Trip Timeline'!Y104</f>
        <v>40022.5</v>
      </c>
      <c r="R104" s="16">
        <f>Q104-INT(Q104)</f>
        <v>0.5</v>
      </c>
      <c r="S104" s="7">
        <f>MROUND(T104-Q104-0.01041669/2,0.01041669)</f>
        <v>0.16666704</v>
      </c>
      <c r="T104" s="14">
        <f>Q106-S105</f>
        <v>40022.67708284334</v>
      </c>
      <c r="U104" s="17">
        <f>(T104-INT(T104))</f>
        <v>0.6770828433363931</v>
      </c>
      <c r="V104" s="44">
        <f>T104-INT(T104)</f>
        <v>0.6770828433363931</v>
      </c>
    </row>
    <row r="105" spans="2:26" s="2" customFormat="1" ht="9" customHeight="1">
      <c r="B105" s="25">
        <f aca="true" t="shared" si="50" ref="B105:P105">$S104</f>
        <v>0.16666704</v>
      </c>
      <c r="C105" s="20">
        <f t="shared" si="50"/>
        <v>0.16666704</v>
      </c>
      <c r="D105" s="26">
        <f t="shared" si="50"/>
        <v>0.16666704</v>
      </c>
      <c r="E105" s="27">
        <f t="shared" si="50"/>
        <v>0.16666704</v>
      </c>
      <c r="F105" s="20">
        <f t="shared" si="50"/>
        <v>0.16666704</v>
      </c>
      <c r="G105" s="26">
        <f t="shared" si="50"/>
        <v>0.16666704</v>
      </c>
      <c r="H105" s="27">
        <f t="shared" si="50"/>
        <v>0.16666704</v>
      </c>
      <c r="I105" s="20">
        <f t="shared" si="50"/>
        <v>0.16666704</v>
      </c>
      <c r="J105" s="26">
        <f t="shared" si="50"/>
        <v>0.16666704</v>
      </c>
      <c r="K105" s="27">
        <f t="shared" si="50"/>
        <v>0.16666704</v>
      </c>
      <c r="L105" s="20">
        <f t="shared" si="50"/>
        <v>0.16666704</v>
      </c>
      <c r="M105" s="26">
        <f t="shared" si="50"/>
        <v>0.16666704</v>
      </c>
      <c r="N105" s="27">
        <f t="shared" si="50"/>
        <v>0.16666704</v>
      </c>
      <c r="O105" s="20">
        <f t="shared" si="50"/>
        <v>0.16666704</v>
      </c>
      <c r="P105" s="24">
        <f t="shared" si="50"/>
        <v>0.16666704</v>
      </c>
      <c r="Q105" s="23">
        <f>Q104</f>
        <v>40022.5</v>
      </c>
      <c r="R105" s="15"/>
      <c r="S105" s="8">
        <f>MROUND('Trip Timeline'!Z105+0.01041669/2,0.01041669)</f>
        <v>0.21875049</v>
      </c>
      <c r="T105" s="22">
        <f>T104</f>
        <v>40022.67708284334</v>
      </c>
      <c r="U105" s="43" t="str">
        <f>CONCATENATE(ROUND(T104-39965,1),"  ")</f>
        <v>57.7  </v>
      </c>
      <c r="V105" s="19" t="str">
        <f>CONCATENATE(ROUND(T104-39965,1),"  ")</f>
        <v>57.7  </v>
      </c>
      <c r="W105" s="1"/>
      <c r="X105" s="51"/>
      <c r="Y105" s="51"/>
      <c r="Z105" s="51"/>
    </row>
    <row r="106" spans="2:22" ht="12.75">
      <c r="B106" s="30" t="str">
        <f>'Trip Timeline'!X106</f>
        <v>Wichita, Kan. </v>
      </c>
      <c r="C106" s="28"/>
      <c r="D106" s="28"/>
      <c r="E106" s="28"/>
      <c r="F106" s="28"/>
      <c r="G106" s="28"/>
      <c r="H106" s="28"/>
      <c r="I106" s="28"/>
      <c r="J106" s="28"/>
      <c r="K106" s="28"/>
      <c r="L106" s="28"/>
      <c r="M106" s="28"/>
      <c r="N106" s="28"/>
      <c r="O106" s="28"/>
      <c r="P106" s="29"/>
      <c r="Q106" s="14">
        <f>'Trip Timeline'!Y106</f>
        <v>40022.895833333336</v>
      </c>
      <c r="R106" s="16">
        <f>Q106-INT(Q106)</f>
        <v>0.8958333333357587</v>
      </c>
      <c r="S106" s="7">
        <f>MROUND(T106-Q106-0.01041669/2,0.01041669)</f>
        <v>0.48958442999999996</v>
      </c>
      <c r="T106" s="14">
        <f>Q108-S107</f>
        <v>40023.3958331</v>
      </c>
      <c r="U106" s="17">
        <f>(T106-INT(T106))</f>
        <v>0.3958331000030739</v>
      </c>
      <c r="V106" s="44">
        <f>T106-INT(T106)</f>
        <v>0.3958331000030739</v>
      </c>
    </row>
    <row r="107" spans="2:26" s="2" customFormat="1" ht="9" customHeight="1">
      <c r="B107" s="25">
        <f aca="true" t="shared" si="51" ref="B107:P107">$S106</f>
        <v>0.48958442999999996</v>
      </c>
      <c r="C107" s="20">
        <f t="shared" si="51"/>
        <v>0.48958442999999996</v>
      </c>
      <c r="D107" s="26">
        <f t="shared" si="51"/>
        <v>0.48958442999999996</v>
      </c>
      <c r="E107" s="27">
        <f t="shared" si="51"/>
        <v>0.48958442999999996</v>
      </c>
      <c r="F107" s="20">
        <f t="shared" si="51"/>
        <v>0.48958442999999996</v>
      </c>
      <c r="G107" s="26">
        <f t="shared" si="51"/>
        <v>0.48958442999999996</v>
      </c>
      <c r="H107" s="27">
        <f t="shared" si="51"/>
        <v>0.48958442999999996</v>
      </c>
      <c r="I107" s="20">
        <f t="shared" si="51"/>
        <v>0.48958442999999996</v>
      </c>
      <c r="J107" s="26">
        <f t="shared" si="51"/>
        <v>0.48958442999999996</v>
      </c>
      <c r="K107" s="27">
        <f t="shared" si="51"/>
        <v>0.48958442999999996</v>
      </c>
      <c r="L107" s="20">
        <f t="shared" si="51"/>
        <v>0.48958442999999996</v>
      </c>
      <c r="M107" s="26">
        <f t="shared" si="51"/>
        <v>0.48958442999999996</v>
      </c>
      <c r="N107" s="27">
        <f t="shared" si="51"/>
        <v>0.48958442999999996</v>
      </c>
      <c r="O107" s="20">
        <f t="shared" si="51"/>
        <v>0.48958442999999996</v>
      </c>
      <c r="P107" s="24">
        <f t="shared" si="51"/>
        <v>0.48958442999999996</v>
      </c>
      <c r="Q107" s="23">
        <f>Q106</f>
        <v>40022.895833333336</v>
      </c>
      <c r="R107" s="15"/>
      <c r="S107" s="8">
        <f>MROUND('Trip Timeline'!Z107+0.01041669/2,0.01041669)</f>
        <v>0.10416689999999999</v>
      </c>
      <c r="T107" s="22">
        <f>T106</f>
        <v>40023.3958331</v>
      </c>
      <c r="U107" s="43" t="str">
        <f>CONCATENATE(ROUND(T106-39965,1),"  ")</f>
        <v>58.4  </v>
      </c>
      <c r="V107" s="19" t="str">
        <f>CONCATENATE(ROUND(T106-39965,1),"  ")</f>
        <v>58.4  </v>
      </c>
      <c r="W107" s="1"/>
      <c r="X107" s="51"/>
      <c r="Y107" s="51"/>
      <c r="Z107" s="51"/>
    </row>
    <row r="108" spans="2:22" ht="12.75">
      <c r="B108" s="30" t="str">
        <f>'Trip Timeline'!X108</f>
        <v>Oklahoma City, Okla.</v>
      </c>
      <c r="C108" s="28"/>
      <c r="D108" s="28"/>
      <c r="E108" s="28"/>
      <c r="F108" s="28"/>
      <c r="G108" s="28"/>
      <c r="H108" s="28"/>
      <c r="I108" s="28"/>
      <c r="J108" s="28"/>
      <c r="K108" s="28"/>
      <c r="L108" s="28"/>
      <c r="M108" s="28"/>
      <c r="N108" s="28"/>
      <c r="O108" s="28"/>
      <c r="P108" s="29"/>
      <c r="Q108" s="14">
        <f>'Trip Timeline'!Y108</f>
        <v>40023.5</v>
      </c>
      <c r="R108" s="16">
        <f>Q108-INT(Q108)</f>
        <v>0.5</v>
      </c>
      <c r="S108" s="7">
        <f>MROUND(T108-Q108-0.01041669/2,0.01041669)</f>
        <v>0.15625034999999998</v>
      </c>
      <c r="T108" s="14">
        <f>Q110-S109</f>
        <v>40023.66666634</v>
      </c>
      <c r="U108" s="17">
        <f>(T108-INT(T108))</f>
        <v>0.6666663400028483</v>
      </c>
      <c r="V108" s="44">
        <f>T108-INT(T108)</f>
        <v>0.6666663400028483</v>
      </c>
    </row>
    <row r="109" spans="2:26" s="2" customFormat="1" ht="9" customHeight="1">
      <c r="B109" s="25">
        <f aca="true" t="shared" si="52" ref="B109:P109">$S108</f>
        <v>0.15625034999999998</v>
      </c>
      <c r="C109" s="20">
        <f t="shared" si="52"/>
        <v>0.15625034999999998</v>
      </c>
      <c r="D109" s="26">
        <f t="shared" si="52"/>
        <v>0.15625034999999998</v>
      </c>
      <c r="E109" s="27">
        <f t="shared" si="52"/>
        <v>0.15625034999999998</v>
      </c>
      <c r="F109" s="20">
        <f t="shared" si="52"/>
        <v>0.15625034999999998</v>
      </c>
      <c r="G109" s="26">
        <f t="shared" si="52"/>
        <v>0.15625034999999998</v>
      </c>
      <c r="H109" s="27">
        <f t="shared" si="52"/>
        <v>0.15625034999999998</v>
      </c>
      <c r="I109" s="20">
        <f t="shared" si="52"/>
        <v>0.15625034999999998</v>
      </c>
      <c r="J109" s="26">
        <f t="shared" si="52"/>
        <v>0.15625034999999998</v>
      </c>
      <c r="K109" s="27">
        <f t="shared" si="52"/>
        <v>0.15625034999999998</v>
      </c>
      <c r="L109" s="20">
        <f t="shared" si="52"/>
        <v>0.15625034999999998</v>
      </c>
      <c r="M109" s="26">
        <f t="shared" si="52"/>
        <v>0.15625034999999998</v>
      </c>
      <c r="N109" s="27">
        <f t="shared" si="52"/>
        <v>0.15625034999999998</v>
      </c>
      <c r="O109" s="20">
        <f t="shared" si="52"/>
        <v>0.15625034999999998</v>
      </c>
      <c r="P109" s="24">
        <f t="shared" si="52"/>
        <v>0.15625034999999998</v>
      </c>
      <c r="Q109" s="23">
        <f>Q108</f>
        <v>40023.5</v>
      </c>
      <c r="R109" s="15"/>
      <c r="S109" s="8">
        <f>MROUND('Trip Timeline'!Z109+0.01041669/2,0.01041669)</f>
        <v>0.14583365999999998</v>
      </c>
      <c r="T109" s="22">
        <f>T108</f>
        <v>40023.66666634</v>
      </c>
      <c r="U109" s="43" t="str">
        <f>CONCATENATE(ROUND(T108-39965,1),"  ")</f>
        <v>58.7  </v>
      </c>
      <c r="V109" s="19" t="str">
        <f>CONCATENATE(ROUND(T108-39965,1),"  ")</f>
        <v>58.7  </v>
      </c>
      <c r="W109" s="1"/>
      <c r="X109" s="51"/>
      <c r="Y109" s="51"/>
      <c r="Z109" s="51"/>
    </row>
    <row r="110" spans="2:22" ht="12.75">
      <c r="B110" s="30" t="str">
        <f>'Trip Timeline'!X110</f>
        <v>Dallas, Texas </v>
      </c>
      <c r="C110" s="28"/>
      <c r="D110" s="28"/>
      <c r="E110" s="28"/>
      <c r="F110" s="28"/>
      <c r="G110" s="28"/>
      <c r="H110" s="28"/>
      <c r="I110" s="28"/>
      <c r="J110" s="28"/>
      <c r="K110" s="28"/>
      <c r="L110" s="28"/>
      <c r="M110" s="28"/>
      <c r="N110" s="28"/>
      <c r="O110" s="28"/>
      <c r="P110" s="29"/>
      <c r="Q110" s="14">
        <f>'Trip Timeline'!Y110</f>
        <v>40023.8125</v>
      </c>
      <c r="R110" s="16">
        <f>Q110-INT(Q110)</f>
        <v>0.8125</v>
      </c>
      <c r="S110" s="7">
        <f>MROUND(T110-Q110-0.01041669/2,0.01041669)</f>
        <v>2.67708933</v>
      </c>
      <c r="T110" s="14">
        <f>Q112-S111</f>
        <v>40026.49999967334</v>
      </c>
      <c r="U110" s="17">
        <f>(T110-INT(T110))</f>
        <v>0.49999967333860695</v>
      </c>
      <c r="V110" s="44">
        <f>T110-INT(T110)</f>
        <v>0.49999967333860695</v>
      </c>
    </row>
    <row r="111" spans="2:26" s="2" customFormat="1" ht="9" customHeight="1">
      <c r="B111" s="25">
        <f aca="true" t="shared" si="53" ref="B111:P111">$S110</f>
        <v>2.67708933</v>
      </c>
      <c r="C111" s="20">
        <f t="shared" si="53"/>
        <v>2.67708933</v>
      </c>
      <c r="D111" s="26">
        <f t="shared" si="53"/>
        <v>2.67708933</v>
      </c>
      <c r="E111" s="27">
        <f t="shared" si="53"/>
        <v>2.67708933</v>
      </c>
      <c r="F111" s="20">
        <f t="shared" si="53"/>
        <v>2.67708933</v>
      </c>
      <c r="G111" s="26">
        <f t="shared" si="53"/>
        <v>2.67708933</v>
      </c>
      <c r="H111" s="27">
        <f t="shared" si="53"/>
        <v>2.67708933</v>
      </c>
      <c r="I111" s="20">
        <f t="shared" si="53"/>
        <v>2.67708933</v>
      </c>
      <c r="J111" s="26">
        <f t="shared" si="53"/>
        <v>2.67708933</v>
      </c>
      <c r="K111" s="27">
        <f t="shared" si="53"/>
        <v>2.67708933</v>
      </c>
      <c r="L111" s="20">
        <f t="shared" si="53"/>
        <v>2.67708933</v>
      </c>
      <c r="M111" s="26">
        <f t="shared" si="53"/>
        <v>2.67708933</v>
      </c>
      <c r="N111" s="27">
        <f t="shared" si="53"/>
        <v>2.67708933</v>
      </c>
      <c r="O111" s="20">
        <f t="shared" si="53"/>
        <v>2.67708933</v>
      </c>
      <c r="P111" s="24">
        <f t="shared" si="53"/>
        <v>2.67708933</v>
      </c>
      <c r="Q111" s="23">
        <f>Q110</f>
        <v>40023.8125</v>
      </c>
      <c r="R111" s="15"/>
      <c r="S111" s="8">
        <f>MROUND('Trip Timeline'!Z111+0.01041669/2,0.01041669)</f>
        <v>0.14583365999999998</v>
      </c>
      <c r="T111" s="22">
        <f>T110</f>
        <v>40026.49999967334</v>
      </c>
      <c r="U111" s="43" t="str">
        <f>CONCATENATE(ROUND(T110-39965,1),"  ")</f>
        <v>61.5  </v>
      </c>
      <c r="V111" s="19" t="str">
        <f>CONCATENATE(ROUND(T110-39965,1),"  ")</f>
        <v>61.5  </v>
      </c>
      <c r="W111" s="1"/>
      <c r="X111" s="51"/>
      <c r="Y111" s="51"/>
      <c r="Z111" s="51"/>
    </row>
    <row r="112" spans="2:22" ht="12.75">
      <c r="B112" s="30" t="str">
        <f>'Trip Timeline'!X112</f>
        <v>Houston, Texas </v>
      </c>
      <c r="C112" s="28"/>
      <c r="D112" s="28"/>
      <c r="E112" s="28"/>
      <c r="F112" s="28"/>
      <c r="G112" s="28"/>
      <c r="H112" s="28"/>
      <c r="I112" s="28"/>
      <c r="J112" s="28"/>
      <c r="K112" s="28"/>
      <c r="L112" s="28"/>
      <c r="M112" s="28"/>
      <c r="N112" s="28"/>
      <c r="O112" s="28"/>
      <c r="P112" s="29"/>
      <c r="Q112" s="14">
        <f>'Trip Timeline'!Y112</f>
        <v>40026.645833333336</v>
      </c>
      <c r="R112" s="16">
        <f>Q112-INT(Q112)</f>
        <v>0.6458333333357587</v>
      </c>
      <c r="S112" s="7">
        <f>MROUND(T112-Q112-0.01041669/2,0.01041669)</f>
        <v>1.71875385</v>
      </c>
      <c r="T112" s="14">
        <f>Q114-S113</f>
        <v>40028.37499972</v>
      </c>
      <c r="U112" s="17">
        <f>(T112-INT(T112))</f>
        <v>0.37499971999932313</v>
      </c>
      <c r="V112" s="44">
        <f>T112-INT(T112)</f>
        <v>0.37499971999932313</v>
      </c>
    </row>
    <row r="113" spans="2:26" s="2" customFormat="1" ht="9" customHeight="1">
      <c r="B113" s="25">
        <f aca="true" t="shared" si="54" ref="B113:P113">$S112</f>
        <v>1.71875385</v>
      </c>
      <c r="C113" s="20">
        <f t="shared" si="54"/>
        <v>1.71875385</v>
      </c>
      <c r="D113" s="26">
        <f t="shared" si="54"/>
        <v>1.71875385</v>
      </c>
      <c r="E113" s="27">
        <f t="shared" si="54"/>
        <v>1.71875385</v>
      </c>
      <c r="F113" s="20">
        <f t="shared" si="54"/>
        <v>1.71875385</v>
      </c>
      <c r="G113" s="26">
        <f t="shared" si="54"/>
        <v>1.71875385</v>
      </c>
      <c r="H113" s="27">
        <f t="shared" si="54"/>
        <v>1.71875385</v>
      </c>
      <c r="I113" s="20">
        <f t="shared" si="54"/>
        <v>1.71875385</v>
      </c>
      <c r="J113" s="26">
        <f t="shared" si="54"/>
        <v>1.71875385</v>
      </c>
      <c r="K113" s="27">
        <f t="shared" si="54"/>
        <v>1.71875385</v>
      </c>
      <c r="L113" s="20">
        <f t="shared" si="54"/>
        <v>1.71875385</v>
      </c>
      <c r="M113" s="26">
        <f t="shared" si="54"/>
        <v>1.71875385</v>
      </c>
      <c r="N113" s="27">
        <f t="shared" si="54"/>
        <v>1.71875385</v>
      </c>
      <c r="O113" s="20">
        <f t="shared" si="54"/>
        <v>1.71875385</v>
      </c>
      <c r="P113" s="24">
        <f t="shared" si="54"/>
        <v>1.71875385</v>
      </c>
      <c r="Q113" s="23">
        <f>Q112</f>
        <v>40026.645833333336</v>
      </c>
      <c r="R113" s="15"/>
      <c r="S113" s="8">
        <f>MROUND('Trip Timeline'!Z113+0.01041669/2,0.01041669)</f>
        <v>0.12500028</v>
      </c>
      <c r="T113" s="22">
        <f>T112</f>
        <v>40028.37499972</v>
      </c>
      <c r="U113" s="43" t="str">
        <f>CONCATENATE(ROUND(T112-39965,1),"  ")</f>
        <v>63.4  </v>
      </c>
      <c r="V113" s="19" t="str">
        <f>CONCATENATE(ROUND(T112-39965,1),"  ")</f>
        <v>63.4  </v>
      </c>
      <c r="W113" s="1"/>
      <c r="X113" s="51"/>
      <c r="Y113" s="51"/>
      <c r="Z113" s="51"/>
    </row>
    <row r="114" spans="2:22" ht="12.75">
      <c r="B114" s="30" t="str">
        <f>'Trip Timeline'!X114</f>
        <v>San Antonio, Texas </v>
      </c>
      <c r="C114" s="28"/>
      <c r="D114" s="28"/>
      <c r="E114" s="28"/>
      <c r="F114" s="28"/>
      <c r="G114" s="28"/>
      <c r="H114" s="28"/>
      <c r="I114" s="28"/>
      <c r="J114" s="28"/>
      <c r="K114" s="28"/>
      <c r="L114" s="28"/>
      <c r="M114" s="28"/>
      <c r="N114" s="28"/>
      <c r="O114" s="28"/>
      <c r="P114" s="29"/>
      <c r="Q114" s="14">
        <f>'Trip Timeline'!Y114</f>
        <v>40028.5</v>
      </c>
      <c r="R114" s="16">
        <f>Q114-INT(Q114)</f>
        <v>0.5</v>
      </c>
      <c r="S114" s="7">
        <f>MROUND(T114-Q114-0.01041669/2,0.01041669)</f>
        <v>0.9375020999999999</v>
      </c>
      <c r="T114" s="14">
        <f>Q116-S115</f>
        <v>40029.44791655</v>
      </c>
      <c r="U114" s="17">
        <f>(T114-INT(T114))</f>
        <v>0.44791655000153696</v>
      </c>
      <c r="V114" s="44">
        <f>T114-INT(T114)</f>
        <v>0.44791655000153696</v>
      </c>
    </row>
    <row r="115" spans="2:26" s="2" customFormat="1" ht="9" customHeight="1">
      <c r="B115" s="25">
        <f aca="true" t="shared" si="55" ref="B115:P115">$S114</f>
        <v>0.9375020999999999</v>
      </c>
      <c r="C115" s="20">
        <f t="shared" si="55"/>
        <v>0.9375020999999999</v>
      </c>
      <c r="D115" s="26">
        <f t="shared" si="55"/>
        <v>0.9375020999999999</v>
      </c>
      <c r="E115" s="27">
        <f t="shared" si="55"/>
        <v>0.9375020999999999</v>
      </c>
      <c r="F115" s="20">
        <f t="shared" si="55"/>
        <v>0.9375020999999999</v>
      </c>
      <c r="G115" s="26">
        <f t="shared" si="55"/>
        <v>0.9375020999999999</v>
      </c>
      <c r="H115" s="27">
        <f t="shared" si="55"/>
        <v>0.9375020999999999</v>
      </c>
      <c r="I115" s="20">
        <f t="shared" si="55"/>
        <v>0.9375020999999999</v>
      </c>
      <c r="J115" s="26">
        <f t="shared" si="55"/>
        <v>0.9375020999999999</v>
      </c>
      <c r="K115" s="27">
        <f t="shared" si="55"/>
        <v>0.9375020999999999</v>
      </c>
      <c r="L115" s="20">
        <f t="shared" si="55"/>
        <v>0.9375020999999999</v>
      </c>
      <c r="M115" s="26">
        <f t="shared" si="55"/>
        <v>0.9375020999999999</v>
      </c>
      <c r="N115" s="27">
        <f t="shared" si="55"/>
        <v>0.9375020999999999</v>
      </c>
      <c r="O115" s="20">
        <f t="shared" si="55"/>
        <v>0.9375020999999999</v>
      </c>
      <c r="P115" s="24">
        <f t="shared" si="55"/>
        <v>0.9375020999999999</v>
      </c>
      <c r="Q115" s="23">
        <f>Q114</f>
        <v>40028.5</v>
      </c>
      <c r="R115" s="15"/>
      <c r="S115" s="8">
        <f>MROUND('Trip Timeline'!Z115+0.01041669/2,0.01041669)</f>
        <v>0.052083449999999996</v>
      </c>
      <c r="T115" s="22">
        <f>T114</f>
        <v>40029.44791655</v>
      </c>
      <c r="U115" s="43" t="str">
        <f>CONCATENATE(ROUND(T114-39965,1),"  ")</f>
        <v>64.4  </v>
      </c>
      <c r="V115" s="19" t="str">
        <f>CONCATENATE(ROUND(T114-39965,1),"  ")</f>
        <v>64.4  </v>
      </c>
      <c r="W115" s="1"/>
      <c r="X115" s="51"/>
      <c r="Y115" s="51"/>
      <c r="Z115" s="51"/>
    </row>
    <row r="116" spans="2:22" ht="12.75">
      <c r="B116" s="30" t="str">
        <f>'Trip Timeline'!X116</f>
        <v>Austin, Texas </v>
      </c>
      <c r="C116" s="28"/>
      <c r="D116" s="28"/>
      <c r="E116" s="28"/>
      <c r="F116" s="28"/>
      <c r="G116" s="28"/>
      <c r="H116" s="28"/>
      <c r="I116" s="28"/>
      <c r="J116" s="28"/>
      <c r="K116" s="28"/>
      <c r="L116" s="28"/>
      <c r="M116" s="28"/>
      <c r="N116" s="28"/>
      <c r="O116" s="28"/>
      <c r="P116" s="29"/>
      <c r="Q116" s="14">
        <f>'Trip Timeline'!Y116</f>
        <v>40029.5</v>
      </c>
      <c r="R116" s="16">
        <f>Q116-INT(Q116)</f>
        <v>0.5</v>
      </c>
      <c r="S116" s="7">
        <f>MROUND(T116-Q116-0.01041669/2,0.01041669)</f>
        <v>0.85416858</v>
      </c>
      <c r="T116" s="14">
        <f>Q118-S117</f>
        <v>40030.36458298333</v>
      </c>
      <c r="U116" s="17">
        <f>(T116-INT(T116))</f>
        <v>0.3645829833330936</v>
      </c>
      <c r="V116" s="44">
        <f>T116-INT(T116)</f>
        <v>0.3645829833330936</v>
      </c>
    </row>
    <row r="117" spans="2:26" s="2" customFormat="1" ht="9" customHeight="1">
      <c r="B117" s="25">
        <f aca="true" t="shared" si="56" ref="B117:P117">$S116</f>
        <v>0.85416858</v>
      </c>
      <c r="C117" s="20">
        <f t="shared" si="56"/>
        <v>0.85416858</v>
      </c>
      <c r="D117" s="26">
        <f t="shared" si="56"/>
        <v>0.85416858</v>
      </c>
      <c r="E117" s="27">
        <f t="shared" si="56"/>
        <v>0.85416858</v>
      </c>
      <c r="F117" s="20">
        <f t="shared" si="56"/>
        <v>0.85416858</v>
      </c>
      <c r="G117" s="26">
        <f t="shared" si="56"/>
        <v>0.85416858</v>
      </c>
      <c r="H117" s="27">
        <f t="shared" si="56"/>
        <v>0.85416858</v>
      </c>
      <c r="I117" s="20">
        <f t="shared" si="56"/>
        <v>0.85416858</v>
      </c>
      <c r="J117" s="26">
        <f t="shared" si="56"/>
        <v>0.85416858</v>
      </c>
      <c r="K117" s="27">
        <f t="shared" si="56"/>
        <v>0.85416858</v>
      </c>
      <c r="L117" s="20">
        <f t="shared" si="56"/>
        <v>0.85416858</v>
      </c>
      <c r="M117" s="26">
        <f t="shared" si="56"/>
        <v>0.85416858</v>
      </c>
      <c r="N117" s="27">
        <f t="shared" si="56"/>
        <v>0.85416858</v>
      </c>
      <c r="O117" s="20">
        <f t="shared" si="56"/>
        <v>0.85416858</v>
      </c>
      <c r="P117" s="24">
        <f t="shared" si="56"/>
        <v>0.85416858</v>
      </c>
      <c r="Q117" s="23">
        <f>Q116</f>
        <v>40029.5</v>
      </c>
      <c r="R117" s="15"/>
      <c r="S117" s="8">
        <f>MROUND('Trip Timeline'!Z117+0.01041669/2,0.01041669)</f>
        <v>0.15625034999999998</v>
      </c>
      <c r="T117" s="22">
        <f>T116</f>
        <v>40030.36458298333</v>
      </c>
      <c r="U117" s="43" t="str">
        <f>CONCATENATE(ROUND(T116-39965,1),"  ")</f>
        <v>65.4  </v>
      </c>
      <c r="V117" s="19" t="str">
        <f>CONCATENATE(ROUND(T116-39965,1),"  ")</f>
        <v>65.4  </v>
      </c>
      <c r="W117" s="1"/>
      <c r="X117" s="51"/>
      <c r="Y117" s="51"/>
      <c r="Z117" s="51"/>
    </row>
    <row r="118" spans="2:22" ht="12.75">
      <c r="B118" s="30" t="str">
        <f>'Trip Timeline'!X118</f>
        <v>Abilene, Texas </v>
      </c>
      <c r="C118" s="28"/>
      <c r="D118" s="28"/>
      <c r="E118" s="28"/>
      <c r="F118" s="28"/>
      <c r="G118" s="28"/>
      <c r="H118" s="28"/>
      <c r="I118" s="28"/>
      <c r="J118" s="28"/>
      <c r="K118" s="28"/>
      <c r="L118" s="28"/>
      <c r="M118" s="28"/>
      <c r="N118" s="28"/>
      <c r="O118" s="28"/>
      <c r="P118" s="29"/>
      <c r="Q118" s="14">
        <f>'Trip Timeline'!Y118</f>
        <v>40030.520833333336</v>
      </c>
      <c r="R118" s="16">
        <f>Q118-INT(Q118)</f>
        <v>0.5208333333357587</v>
      </c>
      <c r="S118" s="7">
        <f>MROUND(T118-Q118-0.01041669/2,0.01041669)</f>
        <v>0.052083449999999996</v>
      </c>
      <c r="T118" s="14">
        <f>Q120-S119</f>
        <v>40030.583332936665</v>
      </c>
      <c r="U118" s="17">
        <f>(T118-INT(T118))</f>
        <v>0.5833329366651014</v>
      </c>
      <c r="V118" s="44">
        <f>T118-INT(T118)</f>
        <v>0.5833329366651014</v>
      </c>
    </row>
    <row r="119" spans="2:26" s="2" customFormat="1" ht="9" customHeight="1">
      <c r="B119" s="25">
        <f aca="true" t="shared" si="57" ref="B119:P119">$S118</f>
        <v>0.052083449999999996</v>
      </c>
      <c r="C119" s="20">
        <f t="shared" si="57"/>
        <v>0.052083449999999996</v>
      </c>
      <c r="D119" s="26">
        <f t="shared" si="57"/>
        <v>0.052083449999999996</v>
      </c>
      <c r="E119" s="27">
        <f t="shared" si="57"/>
        <v>0.052083449999999996</v>
      </c>
      <c r="F119" s="20">
        <f t="shared" si="57"/>
        <v>0.052083449999999996</v>
      </c>
      <c r="G119" s="26">
        <f t="shared" si="57"/>
        <v>0.052083449999999996</v>
      </c>
      <c r="H119" s="27">
        <f t="shared" si="57"/>
        <v>0.052083449999999996</v>
      </c>
      <c r="I119" s="20">
        <f t="shared" si="57"/>
        <v>0.052083449999999996</v>
      </c>
      <c r="J119" s="26">
        <f t="shared" si="57"/>
        <v>0.052083449999999996</v>
      </c>
      <c r="K119" s="27">
        <f t="shared" si="57"/>
        <v>0.052083449999999996</v>
      </c>
      <c r="L119" s="20">
        <f t="shared" si="57"/>
        <v>0.052083449999999996</v>
      </c>
      <c r="M119" s="26">
        <f t="shared" si="57"/>
        <v>0.052083449999999996</v>
      </c>
      <c r="N119" s="27">
        <f t="shared" si="57"/>
        <v>0.052083449999999996</v>
      </c>
      <c r="O119" s="20">
        <f t="shared" si="57"/>
        <v>0.052083449999999996</v>
      </c>
      <c r="P119" s="24">
        <f t="shared" si="57"/>
        <v>0.052083449999999996</v>
      </c>
      <c r="Q119" s="23">
        <f>Q118</f>
        <v>40030.520833333336</v>
      </c>
      <c r="R119" s="15"/>
      <c r="S119" s="8">
        <f>MROUND('Trip Timeline'!Z119+0.01041669/2,0.01041669)</f>
        <v>0.17708373</v>
      </c>
      <c r="T119" s="22">
        <f>T118</f>
        <v>40030.583332936665</v>
      </c>
      <c r="U119" s="43" t="str">
        <f>CONCATENATE(ROUND(T118-39965,1),"  ")</f>
        <v>65.6  </v>
      </c>
      <c r="V119" s="19" t="str">
        <f>CONCATENATE(ROUND(T118-39965,1),"  ")</f>
        <v>65.6  </v>
      </c>
      <c r="W119" s="1"/>
      <c r="X119" s="51"/>
      <c r="Y119" s="51"/>
      <c r="Z119" s="51"/>
    </row>
    <row r="120" spans="2:22" ht="12.75">
      <c r="B120" s="30" t="str">
        <f>'Trip Timeline'!X120</f>
        <v>Amarillo, Texas </v>
      </c>
      <c r="C120" s="28"/>
      <c r="D120" s="28"/>
      <c r="E120" s="28"/>
      <c r="F120" s="28"/>
      <c r="G120" s="28"/>
      <c r="H120" s="28"/>
      <c r="I120" s="28"/>
      <c r="J120" s="28"/>
      <c r="K120" s="28"/>
      <c r="L120" s="28"/>
      <c r="M120" s="28"/>
      <c r="N120" s="28"/>
      <c r="O120" s="28"/>
      <c r="P120" s="29"/>
      <c r="Q120" s="14">
        <f>'Trip Timeline'!Y120</f>
        <v>40030.760416666664</v>
      </c>
      <c r="R120" s="16">
        <f>Q120-INT(Q120)</f>
        <v>0.7604166666642413</v>
      </c>
      <c r="S120" s="7">
        <f>MROUND(T120-Q120-0.01041669/2,0.01041669)</f>
        <v>0.6458347799999999</v>
      </c>
      <c r="T120" s="14">
        <f>Q122-S121</f>
        <v>40031.41666613</v>
      </c>
      <c r="U120" s="17">
        <f>(T120-INT(T120))</f>
        <v>0.4166661299968837</v>
      </c>
      <c r="V120" s="44">
        <f>T120-INT(T120)</f>
        <v>0.4166661299968837</v>
      </c>
    </row>
    <row r="121" spans="2:26" s="2" customFormat="1" ht="9" customHeight="1">
      <c r="B121" s="25">
        <f aca="true" t="shared" si="58" ref="B121:P121">$S120</f>
        <v>0.6458347799999999</v>
      </c>
      <c r="C121" s="20">
        <f t="shared" si="58"/>
        <v>0.6458347799999999</v>
      </c>
      <c r="D121" s="26">
        <f t="shared" si="58"/>
        <v>0.6458347799999999</v>
      </c>
      <c r="E121" s="27">
        <f t="shared" si="58"/>
        <v>0.6458347799999999</v>
      </c>
      <c r="F121" s="20">
        <f t="shared" si="58"/>
        <v>0.6458347799999999</v>
      </c>
      <c r="G121" s="26">
        <f t="shared" si="58"/>
        <v>0.6458347799999999</v>
      </c>
      <c r="H121" s="27">
        <f t="shared" si="58"/>
        <v>0.6458347799999999</v>
      </c>
      <c r="I121" s="20">
        <f t="shared" si="58"/>
        <v>0.6458347799999999</v>
      </c>
      <c r="J121" s="26">
        <f t="shared" si="58"/>
        <v>0.6458347799999999</v>
      </c>
      <c r="K121" s="27">
        <f t="shared" si="58"/>
        <v>0.6458347799999999</v>
      </c>
      <c r="L121" s="20">
        <f t="shared" si="58"/>
        <v>0.6458347799999999</v>
      </c>
      <c r="M121" s="26">
        <f t="shared" si="58"/>
        <v>0.6458347799999999</v>
      </c>
      <c r="N121" s="27">
        <f t="shared" si="58"/>
        <v>0.6458347799999999</v>
      </c>
      <c r="O121" s="20">
        <f t="shared" si="58"/>
        <v>0.6458347799999999</v>
      </c>
      <c r="P121" s="24">
        <f t="shared" si="58"/>
        <v>0.6458347799999999</v>
      </c>
      <c r="Q121" s="23">
        <f>Q120</f>
        <v>40030.760416666664</v>
      </c>
      <c r="R121" s="15"/>
      <c r="S121" s="8">
        <f>MROUND('Trip Timeline'!Z121+0.01041669/2,0.01041669)</f>
        <v>0.23958386999999998</v>
      </c>
      <c r="T121" s="22">
        <f>T120</f>
        <v>40031.41666613</v>
      </c>
      <c r="U121" s="43" t="str">
        <f>CONCATENATE(ROUND(T120-39965,1),"  ")</f>
        <v>66.4  </v>
      </c>
      <c r="V121" s="19" t="str">
        <f>CONCATENATE(ROUND(T120-39965,1),"  ")</f>
        <v>66.4  </v>
      </c>
      <c r="W121" s="1"/>
      <c r="X121" s="51"/>
      <c r="Y121" s="51"/>
      <c r="Z121" s="51"/>
    </row>
    <row r="122" spans="2:22" ht="12.75">
      <c r="B122" s="30" t="str">
        <f>'Trip Timeline'!X122</f>
        <v>Colorado Springs, Colo. </v>
      </c>
      <c r="C122" s="28"/>
      <c r="D122" s="28"/>
      <c r="E122" s="28"/>
      <c r="F122" s="28"/>
      <c r="G122" s="28"/>
      <c r="H122" s="28"/>
      <c r="I122" s="28"/>
      <c r="J122" s="28"/>
      <c r="K122" s="28"/>
      <c r="L122" s="28"/>
      <c r="M122" s="28"/>
      <c r="N122" s="28"/>
      <c r="O122" s="28"/>
      <c r="P122" s="29"/>
      <c r="Q122" s="14">
        <f>'Trip Timeline'!Y122</f>
        <v>40031.65625</v>
      </c>
      <c r="R122" s="16">
        <f>Q122-INT(Q122)</f>
        <v>0.65625</v>
      </c>
      <c r="S122" s="7">
        <f>MROUND(T122-Q122-0.01041669/2,0.01041669)</f>
        <v>0.8229185099999999</v>
      </c>
      <c r="T122" s="14">
        <f>Q124-S123</f>
        <v>40032.489583216666</v>
      </c>
      <c r="U122" s="17">
        <f>(T122-INT(T122))</f>
        <v>0.4895832166657783</v>
      </c>
      <c r="V122" s="44">
        <f>T122-INT(T122)</f>
        <v>0.4895832166657783</v>
      </c>
    </row>
    <row r="123" spans="2:26" s="2" customFormat="1" ht="9" customHeight="1">
      <c r="B123" s="25">
        <f aca="true" t="shared" si="59" ref="B123:P123">$S122</f>
        <v>0.8229185099999999</v>
      </c>
      <c r="C123" s="20">
        <f t="shared" si="59"/>
        <v>0.8229185099999999</v>
      </c>
      <c r="D123" s="26">
        <f t="shared" si="59"/>
        <v>0.8229185099999999</v>
      </c>
      <c r="E123" s="27">
        <f t="shared" si="59"/>
        <v>0.8229185099999999</v>
      </c>
      <c r="F123" s="20">
        <f t="shared" si="59"/>
        <v>0.8229185099999999</v>
      </c>
      <c r="G123" s="26">
        <f t="shared" si="59"/>
        <v>0.8229185099999999</v>
      </c>
      <c r="H123" s="27">
        <f t="shared" si="59"/>
        <v>0.8229185099999999</v>
      </c>
      <c r="I123" s="20">
        <f t="shared" si="59"/>
        <v>0.8229185099999999</v>
      </c>
      <c r="J123" s="26">
        <f t="shared" si="59"/>
        <v>0.8229185099999999</v>
      </c>
      <c r="K123" s="27">
        <f t="shared" si="59"/>
        <v>0.8229185099999999</v>
      </c>
      <c r="L123" s="20">
        <f t="shared" si="59"/>
        <v>0.8229185099999999</v>
      </c>
      <c r="M123" s="26">
        <f t="shared" si="59"/>
        <v>0.8229185099999999</v>
      </c>
      <c r="N123" s="27">
        <f t="shared" si="59"/>
        <v>0.8229185099999999</v>
      </c>
      <c r="O123" s="20">
        <f t="shared" si="59"/>
        <v>0.8229185099999999</v>
      </c>
      <c r="P123" s="24">
        <f t="shared" si="59"/>
        <v>0.8229185099999999</v>
      </c>
      <c r="Q123" s="23">
        <f>Q122</f>
        <v>40031.65625</v>
      </c>
      <c r="R123" s="15"/>
      <c r="S123" s="8">
        <f>MROUND('Trip Timeline'!Z123+0.01041669/2,0.01041669)</f>
        <v>0.052083449999999996</v>
      </c>
      <c r="T123" s="22">
        <f>T122</f>
        <v>40032.489583216666</v>
      </c>
      <c r="U123" s="43" t="str">
        <f>CONCATENATE(ROUND(T122-39965,1),"  ")</f>
        <v>67.5  </v>
      </c>
      <c r="V123" s="19" t="str">
        <f>CONCATENATE(ROUND(T122-39965,1),"  ")</f>
        <v>67.5  </v>
      </c>
      <c r="W123" s="1"/>
      <c r="X123" s="51"/>
      <c r="Y123" s="51"/>
      <c r="Z123" s="51"/>
    </row>
    <row r="124" spans="2:22" ht="12.75">
      <c r="B124" s="30" t="str">
        <f>'Trip Timeline'!X124</f>
        <v>Denver, Colo. </v>
      </c>
      <c r="C124" s="28"/>
      <c r="D124" s="28"/>
      <c r="E124" s="28"/>
      <c r="F124" s="28"/>
      <c r="G124" s="28"/>
      <c r="H124" s="28"/>
      <c r="I124" s="28"/>
      <c r="J124" s="28"/>
      <c r="K124" s="28"/>
      <c r="L124" s="28"/>
      <c r="M124" s="28"/>
      <c r="N124" s="28"/>
      <c r="O124" s="28"/>
      <c r="P124" s="29"/>
      <c r="Q124" s="14">
        <f>'Trip Timeline'!Y124</f>
        <v>40032.541666666664</v>
      </c>
      <c r="R124" s="16">
        <f>Q124-INT(Q124)</f>
        <v>0.5416666666642413</v>
      </c>
      <c r="S124" s="7">
        <f>MROUND(T124-Q124-0.01041669/2,0.01041669)</f>
        <v>1.8333374399999998</v>
      </c>
      <c r="T124" s="14">
        <f>Q126-S125</f>
        <v>40034.38541659666</v>
      </c>
      <c r="U124" s="17">
        <f>(T124-INT(T124))</f>
        <v>0.38541659666225314</v>
      </c>
      <c r="V124" s="44">
        <f>T124-INT(T124)</f>
        <v>0.38541659666225314</v>
      </c>
    </row>
    <row r="125" spans="2:26" s="2" customFormat="1" ht="9" customHeight="1">
      <c r="B125" s="25">
        <f aca="true" t="shared" si="60" ref="B125:P125">$S124</f>
        <v>1.8333374399999998</v>
      </c>
      <c r="C125" s="20">
        <f t="shared" si="60"/>
        <v>1.8333374399999998</v>
      </c>
      <c r="D125" s="26">
        <f t="shared" si="60"/>
        <v>1.8333374399999998</v>
      </c>
      <c r="E125" s="27">
        <f t="shared" si="60"/>
        <v>1.8333374399999998</v>
      </c>
      <c r="F125" s="20">
        <f t="shared" si="60"/>
        <v>1.8333374399999998</v>
      </c>
      <c r="G125" s="26">
        <f t="shared" si="60"/>
        <v>1.8333374399999998</v>
      </c>
      <c r="H125" s="27">
        <f t="shared" si="60"/>
        <v>1.8333374399999998</v>
      </c>
      <c r="I125" s="20">
        <f t="shared" si="60"/>
        <v>1.8333374399999998</v>
      </c>
      <c r="J125" s="26">
        <f t="shared" si="60"/>
        <v>1.8333374399999998</v>
      </c>
      <c r="K125" s="27">
        <f t="shared" si="60"/>
        <v>1.8333374399999998</v>
      </c>
      <c r="L125" s="20">
        <f t="shared" si="60"/>
        <v>1.8333374399999998</v>
      </c>
      <c r="M125" s="26">
        <f t="shared" si="60"/>
        <v>1.8333374399999998</v>
      </c>
      <c r="N125" s="27">
        <f t="shared" si="60"/>
        <v>1.8333374399999998</v>
      </c>
      <c r="O125" s="20">
        <f t="shared" si="60"/>
        <v>1.8333374399999998</v>
      </c>
      <c r="P125" s="24">
        <f t="shared" si="60"/>
        <v>1.8333374399999998</v>
      </c>
      <c r="Q125" s="23">
        <f>Q124</f>
        <v>40032.541666666664</v>
      </c>
      <c r="R125" s="15"/>
      <c r="S125" s="8">
        <f>MROUND('Trip Timeline'!Z125+0.01041669/2,0.01041669)</f>
        <v>0.03125007</v>
      </c>
      <c r="T125" s="22">
        <f>T124</f>
        <v>40034.38541659666</v>
      </c>
      <c r="U125" s="43" t="str">
        <f>CONCATENATE(ROUND(T124-39965,1),"  ")</f>
        <v>69.4  </v>
      </c>
      <c r="V125" s="19" t="str">
        <f>CONCATENATE(ROUND(T124-39965,1),"  ")</f>
        <v>69.4  </v>
      </c>
      <c r="W125" s="1"/>
      <c r="X125" s="51"/>
      <c r="Y125" s="51"/>
      <c r="Z125" s="51"/>
    </row>
    <row r="126" spans="2:22" ht="12.75">
      <c r="B126" s="30" t="str">
        <f>'Trip Timeline'!X126</f>
        <v>Boulder, Colo. </v>
      </c>
      <c r="C126" s="28"/>
      <c r="D126" s="28"/>
      <c r="E126" s="28"/>
      <c r="F126" s="28"/>
      <c r="G126" s="28"/>
      <c r="H126" s="28"/>
      <c r="I126" s="28"/>
      <c r="J126" s="28"/>
      <c r="K126" s="28"/>
      <c r="L126" s="28"/>
      <c r="M126" s="28"/>
      <c r="N126" s="28"/>
      <c r="O126" s="28"/>
      <c r="P126" s="29"/>
      <c r="Q126" s="14">
        <f>'Trip Timeline'!Y126</f>
        <v>40034.416666666664</v>
      </c>
      <c r="R126" s="16">
        <f>Q126-INT(Q126)</f>
        <v>0.41666666666424135</v>
      </c>
      <c r="S126" s="7">
        <f>MROUND(T126-Q126-0.01041669/2,0.01041669)</f>
        <v>0.9895855499999999</v>
      </c>
      <c r="T126" s="14">
        <f>Q128-S127</f>
        <v>40035.41666652667</v>
      </c>
      <c r="U126" s="17">
        <f>(T126-INT(T126))</f>
        <v>0.4166665266675409</v>
      </c>
      <c r="V126" s="44">
        <f>T126-INT(T126)</f>
        <v>0.4166665266675409</v>
      </c>
    </row>
    <row r="127" spans="2:26" s="2" customFormat="1" ht="9" customHeight="1">
      <c r="B127" s="25">
        <f aca="true" t="shared" si="61" ref="B127:P127">$S126</f>
        <v>0.9895855499999999</v>
      </c>
      <c r="C127" s="20">
        <f t="shared" si="61"/>
        <v>0.9895855499999999</v>
      </c>
      <c r="D127" s="26">
        <f t="shared" si="61"/>
        <v>0.9895855499999999</v>
      </c>
      <c r="E127" s="27">
        <f t="shared" si="61"/>
        <v>0.9895855499999999</v>
      </c>
      <c r="F127" s="20">
        <f t="shared" si="61"/>
        <v>0.9895855499999999</v>
      </c>
      <c r="G127" s="26">
        <f t="shared" si="61"/>
        <v>0.9895855499999999</v>
      </c>
      <c r="H127" s="27">
        <f t="shared" si="61"/>
        <v>0.9895855499999999</v>
      </c>
      <c r="I127" s="20">
        <f t="shared" si="61"/>
        <v>0.9895855499999999</v>
      </c>
      <c r="J127" s="26">
        <f t="shared" si="61"/>
        <v>0.9895855499999999</v>
      </c>
      <c r="K127" s="27">
        <f t="shared" si="61"/>
        <v>0.9895855499999999</v>
      </c>
      <c r="L127" s="20">
        <f t="shared" si="61"/>
        <v>0.9895855499999999</v>
      </c>
      <c r="M127" s="26">
        <f t="shared" si="61"/>
        <v>0.9895855499999999</v>
      </c>
      <c r="N127" s="27">
        <f t="shared" si="61"/>
        <v>0.9895855499999999</v>
      </c>
      <c r="O127" s="20">
        <f t="shared" si="61"/>
        <v>0.9895855499999999</v>
      </c>
      <c r="P127" s="24">
        <f t="shared" si="61"/>
        <v>0.9895855499999999</v>
      </c>
      <c r="Q127" s="23">
        <f>Q126</f>
        <v>40034.416666666664</v>
      </c>
      <c r="R127" s="15"/>
      <c r="S127" s="8">
        <f>MROUND('Trip Timeline'!Z127+0.01041669/2,0.01041669)</f>
        <v>0.06250014</v>
      </c>
      <c r="T127" s="22">
        <f>T126</f>
        <v>40035.41666652667</v>
      </c>
      <c r="U127" s="43" t="str">
        <f>CONCATENATE(ROUND(T126-39965,1),"  ")</f>
        <v>70.4  </v>
      </c>
      <c r="V127" s="19" t="str">
        <f>CONCATENATE(ROUND(T126-39965,1),"  ")</f>
        <v>70.4  </v>
      </c>
      <c r="W127" s="1"/>
      <c r="X127" s="51"/>
      <c r="Y127" s="51"/>
      <c r="Z127" s="51"/>
    </row>
    <row r="128" spans="2:22" ht="12.75">
      <c r="B128" s="30" t="str">
        <f>'Trip Timeline'!X128</f>
        <v>Cheyenne, Wyo. </v>
      </c>
      <c r="C128" s="28"/>
      <c r="D128" s="28"/>
      <c r="E128" s="28"/>
      <c r="F128" s="28"/>
      <c r="G128" s="28"/>
      <c r="H128" s="28"/>
      <c r="I128" s="28"/>
      <c r="J128" s="28"/>
      <c r="K128" s="28"/>
      <c r="L128" s="28"/>
      <c r="M128" s="28"/>
      <c r="N128" s="28"/>
      <c r="O128" s="28"/>
      <c r="P128" s="29"/>
      <c r="Q128" s="14">
        <f>'Trip Timeline'!Y128</f>
        <v>40035.479166666664</v>
      </c>
      <c r="R128" s="16">
        <f>Q128-INT(Q128)</f>
        <v>0.47916666666424135</v>
      </c>
      <c r="S128" s="7">
        <f>MROUND(T128-Q128-0.01041669/2,0.01041669)</f>
        <v>1.01041893</v>
      </c>
      <c r="T128" s="14">
        <f>Q130-S129</f>
        <v>40036.49999974333</v>
      </c>
      <c r="U128" s="17">
        <f>(T128-INT(T128))</f>
        <v>0.4999997433333192</v>
      </c>
      <c r="V128" s="44">
        <f>T128-INT(T128)</f>
        <v>0.4999997433333192</v>
      </c>
    </row>
    <row r="129" spans="2:26" s="2" customFormat="1" ht="9" customHeight="1">
      <c r="B129" s="25">
        <f aca="true" t="shared" si="62" ref="B129:P129">$S128</f>
        <v>1.01041893</v>
      </c>
      <c r="C129" s="20">
        <f t="shared" si="62"/>
        <v>1.01041893</v>
      </c>
      <c r="D129" s="26">
        <f t="shared" si="62"/>
        <v>1.01041893</v>
      </c>
      <c r="E129" s="27">
        <f t="shared" si="62"/>
        <v>1.01041893</v>
      </c>
      <c r="F129" s="20">
        <f t="shared" si="62"/>
        <v>1.01041893</v>
      </c>
      <c r="G129" s="26">
        <f t="shared" si="62"/>
        <v>1.01041893</v>
      </c>
      <c r="H129" s="27">
        <f t="shared" si="62"/>
        <v>1.01041893</v>
      </c>
      <c r="I129" s="20">
        <f t="shared" si="62"/>
        <v>1.01041893</v>
      </c>
      <c r="J129" s="26">
        <f t="shared" si="62"/>
        <v>1.01041893</v>
      </c>
      <c r="K129" s="27">
        <f t="shared" si="62"/>
        <v>1.01041893</v>
      </c>
      <c r="L129" s="20">
        <f t="shared" si="62"/>
        <v>1.01041893</v>
      </c>
      <c r="M129" s="26">
        <f t="shared" si="62"/>
        <v>1.01041893</v>
      </c>
      <c r="N129" s="27">
        <f t="shared" si="62"/>
        <v>1.01041893</v>
      </c>
      <c r="O129" s="20">
        <f t="shared" si="62"/>
        <v>1.01041893</v>
      </c>
      <c r="P129" s="24">
        <f t="shared" si="62"/>
        <v>1.01041893</v>
      </c>
      <c r="Q129" s="23">
        <f>Q128</f>
        <v>40035.479166666664</v>
      </c>
      <c r="R129" s="15"/>
      <c r="S129" s="8">
        <f>MROUND('Trip Timeline'!Z129+0.01041669/2,0.01041669)</f>
        <v>0.11458358999999999</v>
      </c>
      <c r="T129" s="22">
        <f>T128</f>
        <v>40036.49999974333</v>
      </c>
      <c r="U129" s="43" t="str">
        <f>CONCATENATE(ROUND(T128-39965,1),"  ")</f>
        <v>71.5  </v>
      </c>
      <c r="V129" s="19" t="str">
        <f>CONCATENATE(ROUND(T128-39965,1),"  ")</f>
        <v>71.5  </v>
      </c>
      <c r="W129" s="1"/>
      <c r="X129" s="51"/>
      <c r="Y129" s="51"/>
      <c r="Z129" s="51"/>
    </row>
    <row r="130" spans="2:22" ht="12.75">
      <c r="B130" s="30" t="str">
        <f>'Trip Timeline'!X130</f>
        <v>Casper, Wyo. </v>
      </c>
      <c r="C130" s="28"/>
      <c r="D130" s="28"/>
      <c r="E130" s="28"/>
      <c r="F130" s="28"/>
      <c r="G130" s="28"/>
      <c r="H130" s="28"/>
      <c r="I130" s="28"/>
      <c r="J130" s="28"/>
      <c r="K130" s="28"/>
      <c r="L130" s="28"/>
      <c r="M130" s="28"/>
      <c r="N130" s="28"/>
      <c r="O130" s="28"/>
      <c r="P130" s="29"/>
      <c r="Q130" s="14">
        <f>'Trip Timeline'!Y130</f>
        <v>40036.614583333336</v>
      </c>
      <c r="R130" s="16">
        <f>Q130-INT(Q130)</f>
        <v>0.6145833333357587</v>
      </c>
      <c r="S130" s="7">
        <f>MROUND(T130-Q130-0.01041669/2,0.01041669)</f>
        <v>0.08333352</v>
      </c>
      <c r="T130" s="14">
        <f>Q132-S131</f>
        <v>40036.70833296</v>
      </c>
      <c r="U130" s="17">
        <f>(T130-INT(T130))</f>
        <v>0.7083329599990975</v>
      </c>
      <c r="V130" s="44">
        <f>T130-INT(T130)</f>
        <v>0.7083329599990975</v>
      </c>
    </row>
    <row r="131" spans="2:26" s="2" customFormat="1" ht="9" customHeight="1">
      <c r="B131" s="25">
        <f aca="true" t="shared" si="63" ref="B131:P131">$S130</f>
        <v>0.08333352</v>
      </c>
      <c r="C131" s="20">
        <f t="shared" si="63"/>
        <v>0.08333352</v>
      </c>
      <c r="D131" s="26">
        <f t="shared" si="63"/>
        <v>0.08333352</v>
      </c>
      <c r="E131" s="27">
        <f t="shared" si="63"/>
        <v>0.08333352</v>
      </c>
      <c r="F131" s="20">
        <f t="shared" si="63"/>
        <v>0.08333352</v>
      </c>
      <c r="G131" s="26">
        <f t="shared" si="63"/>
        <v>0.08333352</v>
      </c>
      <c r="H131" s="27">
        <f t="shared" si="63"/>
        <v>0.08333352</v>
      </c>
      <c r="I131" s="20">
        <f t="shared" si="63"/>
        <v>0.08333352</v>
      </c>
      <c r="J131" s="26">
        <f t="shared" si="63"/>
        <v>0.08333352</v>
      </c>
      <c r="K131" s="27">
        <f t="shared" si="63"/>
        <v>0.08333352</v>
      </c>
      <c r="L131" s="20">
        <f t="shared" si="63"/>
        <v>0.08333352</v>
      </c>
      <c r="M131" s="26">
        <f t="shared" si="63"/>
        <v>0.08333352</v>
      </c>
      <c r="N131" s="27">
        <f t="shared" si="63"/>
        <v>0.08333352</v>
      </c>
      <c r="O131" s="20">
        <f t="shared" si="63"/>
        <v>0.08333352</v>
      </c>
      <c r="P131" s="24">
        <f t="shared" si="63"/>
        <v>0.08333352</v>
      </c>
      <c r="Q131" s="23">
        <f>Q130</f>
        <v>40036.614583333336</v>
      </c>
      <c r="R131" s="15"/>
      <c r="S131" s="8">
        <f>MROUND('Trip Timeline'!Z131+0.01041669/2,0.01041669)</f>
        <v>0.16666704</v>
      </c>
      <c r="T131" s="22">
        <f>T130</f>
        <v>40036.70833296</v>
      </c>
      <c r="U131" s="43" t="str">
        <f>CONCATENATE(ROUND(T130-39965,1),"  ")</f>
        <v>71.7  </v>
      </c>
      <c r="V131" s="19" t="str">
        <f>CONCATENATE(ROUND(T130-39965,1),"  ")</f>
        <v>71.7  </v>
      </c>
      <c r="W131" s="1"/>
      <c r="X131" s="51"/>
      <c r="Y131" s="51"/>
      <c r="Z131" s="51"/>
    </row>
    <row r="132" spans="2:22" ht="12.75">
      <c r="B132" s="30" t="str">
        <f>'Trip Timeline'!X132</f>
        <v>Billings, Mont. </v>
      </c>
      <c r="C132" s="28"/>
      <c r="D132" s="28"/>
      <c r="E132" s="28"/>
      <c r="F132" s="28"/>
      <c r="G132" s="28"/>
      <c r="H132" s="28"/>
      <c r="I132" s="28"/>
      <c r="J132" s="28"/>
      <c r="K132" s="28"/>
      <c r="L132" s="28"/>
      <c r="M132" s="28"/>
      <c r="N132" s="28"/>
      <c r="O132" s="28"/>
      <c r="P132" s="29"/>
      <c r="Q132" s="14">
        <f>'Trip Timeline'!Y132</f>
        <v>40036.875</v>
      </c>
      <c r="R132" s="16">
        <f>Q132-INT(Q132)</f>
        <v>0.875</v>
      </c>
      <c r="S132" s="7">
        <f>MROUND(T132-Q132-0.01041669/2,0.01041669)</f>
        <v>0.54166788</v>
      </c>
      <c r="T132" s="14">
        <f>Q134-S133</f>
        <v>40037.42708298333</v>
      </c>
      <c r="U132" s="17">
        <f>(T132-INT(T132))</f>
        <v>0.4270829833330936</v>
      </c>
      <c r="V132" s="44">
        <f>T132-INT(T132)</f>
        <v>0.4270829833330936</v>
      </c>
    </row>
    <row r="133" spans="2:26" s="2" customFormat="1" ht="9" customHeight="1">
      <c r="B133" s="25">
        <f aca="true" t="shared" si="64" ref="B133:P133">$S132</f>
        <v>0.54166788</v>
      </c>
      <c r="C133" s="20">
        <f t="shared" si="64"/>
        <v>0.54166788</v>
      </c>
      <c r="D133" s="26">
        <f t="shared" si="64"/>
        <v>0.54166788</v>
      </c>
      <c r="E133" s="27">
        <f t="shared" si="64"/>
        <v>0.54166788</v>
      </c>
      <c r="F133" s="20">
        <f t="shared" si="64"/>
        <v>0.54166788</v>
      </c>
      <c r="G133" s="26">
        <f t="shared" si="64"/>
        <v>0.54166788</v>
      </c>
      <c r="H133" s="27">
        <f t="shared" si="64"/>
        <v>0.54166788</v>
      </c>
      <c r="I133" s="20">
        <f t="shared" si="64"/>
        <v>0.54166788</v>
      </c>
      <c r="J133" s="26">
        <f t="shared" si="64"/>
        <v>0.54166788</v>
      </c>
      <c r="K133" s="27">
        <f t="shared" si="64"/>
        <v>0.54166788</v>
      </c>
      <c r="L133" s="20">
        <f t="shared" si="64"/>
        <v>0.54166788</v>
      </c>
      <c r="M133" s="26">
        <f t="shared" si="64"/>
        <v>0.54166788</v>
      </c>
      <c r="N133" s="27">
        <f t="shared" si="64"/>
        <v>0.54166788</v>
      </c>
      <c r="O133" s="20">
        <f t="shared" si="64"/>
        <v>0.54166788</v>
      </c>
      <c r="P133" s="24">
        <f t="shared" si="64"/>
        <v>0.54166788</v>
      </c>
      <c r="Q133" s="23">
        <f>Q132</f>
        <v>40036.875</v>
      </c>
      <c r="R133" s="15"/>
      <c r="S133" s="8">
        <f>MROUND('Trip Timeline'!Z133+0.01041669/2,0.01041669)</f>
        <v>0.15625034999999998</v>
      </c>
      <c r="T133" s="22">
        <f>T132</f>
        <v>40037.42708298333</v>
      </c>
      <c r="U133" s="43" t="str">
        <f>CONCATENATE(ROUND(T132-39965,1),"  ")</f>
        <v>72.4  </v>
      </c>
      <c r="V133" s="19" t="str">
        <f>CONCATENATE(ROUND(T132-39965,1),"  ")</f>
        <v>72.4  </v>
      </c>
      <c r="W133" s="1"/>
      <c r="X133" s="51"/>
      <c r="Y133" s="51"/>
      <c r="Z133" s="51"/>
    </row>
    <row r="134" spans="2:22" ht="12.75">
      <c r="B134" s="30" t="str">
        <f>'Trip Timeline'!X134</f>
        <v>Yellowstone National Park </v>
      </c>
      <c r="C134" s="28"/>
      <c r="D134" s="28"/>
      <c r="E134" s="28"/>
      <c r="F134" s="28"/>
      <c r="G134" s="28"/>
      <c r="H134" s="28"/>
      <c r="I134" s="28"/>
      <c r="J134" s="28"/>
      <c r="K134" s="28"/>
      <c r="L134" s="28"/>
      <c r="M134" s="28"/>
      <c r="N134" s="28"/>
      <c r="O134" s="28"/>
      <c r="P134" s="29"/>
      <c r="Q134" s="14">
        <f>'Trip Timeline'!Y134</f>
        <v>40037.583333333336</v>
      </c>
      <c r="R134" s="16">
        <f>Q134-INT(Q134)</f>
        <v>0.5833333333357587</v>
      </c>
      <c r="S134" s="7">
        <f>MROUND(T134-Q134-0.01041669/2,0.01041669)</f>
        <v>1.8333374399999998</v>
      </c>
      <c r="T134" s="14">
        <f>Q136-S135</f>
        <v>40039.42708307666</v>
      </c>
      <c r="U134" s="17">
        <f>(T134-INT(T134))</f>
        <v>0.4270830766618019</v>
      </c>
      <c r="V134" s="44">
        <f>T134-INT(T134)</f>
        <v>0.4270830766618019</v>
      </c>
    </row>
    <row r="135" spans="2:26" s="2" customFormat="1" ht="9" customHeight="1">
      <c r="B135" s="25">
        <f aca="true" t="shared" si="65" ref="B135:P135">$S134</f>
        <v>1.8333374399999998</v>
      </c>
      <c r="C135" s="20">
        <f t="shared" si="65"/>
        <v>1.8333374399999998</v>
      </c>
      <c r="D135" s="26">
        <f t="shared" si="65"/>
        <v>1.8333374399999998</v>
      </c>
      <c r="E135" s="27">
        <f t="shared" si="65"/>
        <v>1.8333374399999998</v>
      </c>
      <c r="F135" s="20">
        <f t="shared" si="65"/>
        <v>1.8333374399999998</v>
      </c>
      <c r="G135" s="26">
        <f t="shared" si="65"/>
        <v>1.8333374399999998</v>
      </c>
      <c r="H135" s="27">
        <f t="shared" si="65"/>
        <v>1.8333374399999998</v>
      </c>
      <c r="I135" s="20">
        <f t="shared" si="65"/>
        <v>1.8333374399999998</v>
      </c>
      <c r="J135" s="26">
        <f t="shared" si="65"/>
        <v>1.8333374399999998</v>
      </c>
      <c r="K135" s="27">
        <f t="shared" si="65"/>
        <v>1.8333374399999998</v>
      </c>
      <c r="L135" s="20">
        <f t="shared" si="65"/>
        <v>1.8333374399999998</v>
      </c>
      <c r="M135" s="26">
        <f t="shared" si="65"/>
        <v>1.8333374399999998</v>
      </c>
      <c r="N135" s="27">
        <f t="shared" si="65"/>
        <v>1.8333374399999998</v>
      </c>
      <c r="O135" s="20">
        <f t="shared" si="65"/>
        <v>1.8333374399999998</v>
      </c>
      <c r="P135" s="24">
        <f t="shared" si="65"/>
        <v>1.8333374399999998</v>
      </c>
      <c r="Q135" s="23">
        <f>Q134</f>
        <v>40037.583333333336</v>
      </c>
      <c r="R135" s="15"/>
      <c r="S135" s="8">
        <f>MROUND('Trip Timeline'!Z135+0.01041669/2,0.01041669)</f>
        <v>0.11458358999999999</v>
      </c>
      <c r="T135" s="22">
        <f>T134</f>
        <v>40039.42708307666</v>
      </c>
      <c r="U135" s="43" t="str">
        <f>CONCATENATE(ROUND(T134-39965,1),"  ")</f>
        <v>74.4  </v>
      </c>
      <c r="V135" s="19" t="str">
        <f>CONCATENATE(ROUND(T134-39965,1),"  ")</f>
        <v>74.4  </v>
      </c>
      <c r="W135" s="1"/>
      <c r="X135" s="51"/>
      <c r="Y135" s="51"/>
      <c r="Z135" s="51"/>
    </row>
    <row r="136" spans="2:22" ht="12.75">
      <c r="B136" s="30" t="str">
        <f>'Trip Timeline'!X136</f>
        <v>Idaho Falls, Idaho </v>
      </c>
      <c r="C136" s="28"/>
      <c r="D136" s="28"/>
      <c r="E136" s="28"/>
      <c r="F136" s="28"/>
      <c r="G136" s="28"/>
      <c r="H136" s="28"/>
      <c r="I136" s="28"/>
      <c r="J136" s="28"/>
      <c r="K136" s="28"/>
      <c r="L136" s="28"/>
      <c r="M136" s="28"/>
      <c r="N136" s="28"/>
      <c r="O136" s="28"/>
      <c r="P136" s="29"/>
      <c r="Q136" s="14">
        <f>'Trip Timeline'!Y136</f>
        <v>40039.541666666664</v>
      </c>
      <c r="R136" s="16">
        <f>Q136-INT(Q136)</f>
        <v>0.5416666666642413</v>
      </c>
      <c r="S136" s="7">
        <f>MROUND(T136-Q136-0.01041669/2,0.01041669)</f>
        <v>0.07291682999999999</v>
      </c>
      <c r="T136" s="14">
        <f>Q138-S137</f>
        <v>40039.62499962666</v>
      </c>
      <c r="U136" s="17">
        <f>(T136-INT(T136))</f>
        <v>0.6249996266633389</v>
      </c>
      <c r="V136" s="44">
        <f>T136-INT(T136)</f>
        <v>0.6249996266633389</v>
      </c>
    </row>
    <row r="137" spans="2:26" s="2" customFormat="1" ht="9" customHeight="1">
      <c r="B137" s="25">
        <f aca="true" t="shared" si="66" ref="B137:P137">$S136</f>
        <v>0.07291682999999999</v>
      </c>
      <c r="C137" s="20">
        <f t="shared" si="66"/>
        <v>0.07291682999999999</v>
      </c>
      <c r="D137" s="26">
        <f t="shared" si="66"/>
        <v>0.07291682999999999</v>
      </c>
      <c r="E137" s="27">
        <f t="shared" si="66"/>
        <v>0.07291682999999999</v>
      </c>
      <c r="F137" s="20">
        <f t="shared" si="66"/>
        <v>0.07291682999999999</v>
      </c>
      <c r="G137" s="26">
        <f t="shared" si="66"/>
        <v>0.07291682999999999</v>
      </c>
      <c r="H137" s="27">
        <f t="shared" si="66"/>
        <v>0.07291682999999999</v>
      </c>
      <c r="I137" s="20">
        <f t="shared" si="66"/>
        <v>0.07291682999999999</v>
      </c>
      <c r="J137" s="26">
        <f t="shared" si="66"/>
        <v>0.07291682999999999</v>
      </c>
      <c r="K137" s="27">
        <f t="shared" si="66"/>
        <v>0.07291682999999999</v>
      </c>
      <c r="L137" s="20">
        <f t="shared" si="66"/>
        <v>0.07291682999999999</v>
      </c>
      <c r="M137" s="26">
        <f t="shared" si="66"/>
        <v>0.07291682999999999</v>
      </c>
      <c r="N137" s="27">
        <f t="shared" si="66"/>
        <v>0.07291682999999999</v>
      </c>
      <c r="O137" s="20">
        <f t="shared" si="66"/>
        <v>0.07291682999999999</v>
      </c>
      <c r="P137" s="24">
        <f t="shared" si="66"/>
        <v>0.07291682999999999</v>
      </c>
      <c r="Q137" s="23">
        <f>Q136</f>
        <v>40039.541666666664</v>
      </c>
      <c r="R137" s="15"/>
      <c r="S137" s="8">
        <f>MROUND('Trip Timeline'!Z137+0.01041669/2,0.01041669)</f>
        <v>0.16666704</v>
      </c>
      <c r="T137" s="22">
        <f>T136</f>
        <v>40039.62499962666</v>
      </c>
      <c r="U137" s="43" t="str">
        <f>CONCATENATE(ROUND(T136-39965,1),"  ")</f>
        <v>74.6  </v>
      </c>
      <c r="V137" s="19" t="str">
        <f>CONCATENATE(ROUND(T136-39965,1),"  ")</f>
        <v>74.6  </v>
      </c>
      <c r="W137" s="1"/>
      <c r="X137" s="51"/>
      <c r="Y137" s="51"/>
      <c r="Z137" s="51"/>
    </row>
    <row r="138" spans="2:22" ht="12.75">
      <c r="B138" s="30" t="str">
        <f>'Trip Timeline'!X138</f>
        <v>Wasatch-Cache Nat'l Forest </v>
      </c>
      <c r="C138" s="28"/>
      <c r="D138" s="28"/>
      <c r="E138" s="28"/>
      <c r="F138" s="28"/>
      <c r="G138" s="28"/>
      <c r="H138" s="28"/>
      <c r="I138" s="28"/>
      <c r="J138" s="28"/>
      <c r="K138" s="28"/>
      <c r="L138" s="28"/>
      <c r="M138" s="28"/>
      <c r="N138" s="28"/>
      <c r="O138" s="28"/>
      <c r="P138" s="29"/>
      <c r="Q138" s="14">
        <f>'Trip Timeline'!Y138</f>
        <v>40039.791666666664</v>
      </c>
      <c r="R138" s="16">
        <f>Q138-INT(Q138)</f>
        <v>0.7916666666642413</v>
      </c>
      <c r="S138" s="7">
        <f>MROUND(T138-Q138-0.01041669/2,0.01041669)</f>
        <v>0.65625147</v>
      </c>
      <c r="T138" s="14">
        <f>Q140-S139</f>
        <v>40040.45833324</v>
      </c>
      <c r="U138" s="17">
        <f>(T138-INT(T138))</f>
        <v>0.4583332399997744</v>
      </c>
      <c r="V138" s="44">
        <f>T138-INT(T138)</f>
        <v>0.4583332399997744</v>
      </c>
    </row>
    <row r="139" spans="2:26" s="2" customFormat="1" ht="9" customHeight="1">
      <c r="B139" s="25">
        <f aca="true" t="shared" si="67" ref="B139:P139">$S138</f>
        <v>0.65625147</v>
      </c>
      <c r="C139" s="20">
        <f t="shared" si="67"/>
        <v>0.65625147</v>
      </c>
      <c r="D139" s="26">
        <f t="shared" si="67"/>
        <v>0.65625147</v>
      </c>
      <c r="E139" s="27">
        <f t="shared" si="67"/>
        <v>0.65625147</v>
      </c>
      <c r="F139" s="20">
        <f t="shared" si="67"/>
        <v>0.65625147</v>
      </c>
      <c r="G139" s="26">
        <f t="shared" si="67"/>
        <v>0.65625147</v>
      </c>
      <c r="H139" s="27">
        <f t="shared" si="67"/>
        <v>0.65625147</v>
      </c>
      <c r="I139" s="20">
        <f t="shared" si="67"/>
        <v>0.65625147</v>
      </c>
      <c r="J139" s="26">
        <f t="shared" si="67"/>
        <v>0.65625147</v>
      </c>
      <c r="K139" s="27">
        <f t="shared" si="67"/>
        <v>0.65625147</v>
      </c>
      <c r="L139" s="20">
        <f t="shared" si="67"/>
        <v>0.65625147</v>
      </c>
      <c r="M139" s="26">
        <f t="shared" si="67"/>
        <v>0.65625147</v>
      </c>
      <c r="N139" s="27">
        <f t="shared" si="67"/>
        <v>0.65625147</v>
      </c>
      <c r="O139" s="20">
        <f t="shared" si="67"/>
        <v>0.65625147</v>
      </c>
      <c r="P139" s="24">
        <f t="shared" si="67"/>
        <v>0.65625147</v>
      </c>
      <c r="Q139" s="23">
        <f>Q138</f>
        <v>40039.791666666664</v>
      </c>
      <c r="R139" s="15"/>
      <c r="S139" s="8">
        <f>MROUND('Trip Timeline'!Z139+0.01041669/2,0.01041669)</f>
        <v>0.04166676</v>
      </c>
      <c r="T139" s="22">
        <f>T138</f>
        <v>40040.45833324</v>
      </c>
      <c r="U139" s="43" t="str">
        <f>CONCATENATE(ROUND(T138-39965,1),"  ")</f>
        <v>75.5  </v>
      </c>
      <c r="V139" s="19" t="str">
        <f>CONCATENATE(ROUND(T138-39965,1),"  ")</f>
        <v>75.5  </v>
      </c>
      <c r="W139" s="1"/>
      <c r="X139" s="51"/>
      <c r="Y139" s="51"/>
      <c r="Z139" s="51"/>
    </row>
    <row r="140" spans="2:22" ht="12.75">
      <c r="B140" s="30" t="str">
        <f>'Trip Timeline'!X140</f>
        <v>Salt Lake City, Utah </v>
      </c>
      <c r="C140" s="28"/>
      <c r="D140" s="28"/>
      <c r="E140" s="28"/>
      <c r="F140" s="28"/>
      <c r="G140" s="28"/>
      <c r="H140" s="28"/>
      <c r="I140" s="28"/>
      <c r="J140" s="28"/>
      <c r="K140" s="28"/>
      <c r="L140" s="28"/>
      <c r="M140" s="28"/>
      <c r="N140" s="28"/>
      <c r="O140" s="28"/>
      <c r="P140" s="29"/>
      <c r="Q140" s="14">
        <f>'Trip Timeline'!Y140</f>
        <v>40040.5</v>
      </c>
      <c r="R140" s="16">
        <f>Q140-INT(Q140)</f>
        <v>0.5</v>
      </c>
      <c r="S140" s="7">
        <f>MROUND(T140-Q140-0.01041669/2,0.01041669)</f>
        <v>0.07291682999999999</v>
      </c>
      <c r="T140" s="14">
        <f>Q142-S141</f>
        <v>40040.58333286666</v>
      </c>
      <c r="U140" s="17">
        <f>(T140-INT(T140))</f>
        <v>0.5833328666631132</v>
      </c>
      <c r="V140" s="44">
        <f>T140-INT(T140)</f>
        <v>0.5833328666631132</v>
      </c>
    </row>
    <row r="141" spans="2:26" s="2" customFormat="1" ht="9" customHeight="1">
      <c r="B141" s="25">
        <f aca="true" t="shared" si="68" ref="B141:P141">$S140</f>
        <v>0.07291682999999999</v>
      </c>
      <c r="C141" s="20">
        <f t="shared" si="68"/>
        <v>0.07291682999999999</v>
      </c>
      <c r="D141" s="26">
        <f t="shared" si="68"/>
        <v>0.07291682999999999</v>
      </c>
      <c r="E141" s="27">
        <f t="shared" si="68"/>
        <v>0.07291682999999999</v>
      </c>
      <c r="F141" s="20">
        <f t="shared" si="68"/>
        <v>0.07291682999999999</v>
      </c>
      <c r="G141" s="26">
        <f t="shared" si="68"/>
        <v>0.07291682999999999</v>
      </c>
      <c r="H141" s="27">
        <f t="shared" si="68"/>
        <v>0.07291682999999999</v>
      </c>
      <c r="I141" s="20">
        <f t="shared" si="68"/>
        <v>0.07291682999999999</v>
      </c>
      <c r="J141" s="26">
        <f t="shared" si="68"/>
        <v>0.07291682999999999</v>
      </c>
      <c r="K141" s="27">
        <f t="shared" si="68"/>
        <v>0.07291682999999999</v>
      </c>
      <c r="L141" s="20">
        <f t="shared" si="68"/>
        <v>0.07291682999999999</v>
      </c>
      <c r="M141" s="26">
        <f t="shared" si="68"/>
        <v>0.07291682999999999</v>
      </c>
      <c r="N141" s="27">
        <f t="shared" si="68"/>
        <v>0.07291682999999999</v>
      </c>
      <c r="O141" s="20">
        <f t="shared" si="68"/>
        <v>0.07291682999999999</v>
      </c>
      <c r="P141" s="24">
        <f t="shared" si="68"/>
        <v>0.07291682999999999</v>
      </c>
      <c r="Q141" s="23">
        <f>Q140</f>
        <v>40040.5</v>
      </c>
      <c r="R141" s="15"/>
      <c r="S141" s="8">
        <f>MROUND('Trip Timeline'!Z141+0.01041669/2,0.01041669)</f>
        <v>0.20833379999999999</v>
      </c>
      <c r="T141" s="22">
        <f>T140</f>
        <v>40040.58333286666</v>
      </c>
      <c r="U141" s="43" t="str">
        <f>CONCATENATE(ROUND(T140-39965,1),"  ")</f>
        <v>75.6  </v>
      </c>
      <c r="V141" s="19" t="str">
        <f>CONCATENATE(ROUND(T140-39965,1),"  ")</f>
        <v>75.6  </v>
      </c>
      <c r="W141" s="1"/>
      <c r="X141" s="51"/>
      <c r="Y141" s="51"/>
      <c r="Z141" s="51"/>
    </row>
    <row r="142" spans="2:22" ht="12.75">
      <c r="B142" s="30" t="str">
        <f>'Trip Timeline'!X142</f>
        <v>Bryce Canyon</v>
      </c>
      <c r="C142" s="28"/>
      <c r="D142" s="28"/>
      <c r="E142" s="28"/>
      <c r="F142" s="28"/>
      <c r="G142" s="28"/>
      <c r="H142" s="28"/>
      <c r="I142" s="28"/>
      <c r="J142" s="28"/>
      <c r="K142" s="28"/>
      <c r="L142" s="28"/>
      <c r="M142" s="28"/>
      <c r="N142" s="28"/>
      <c r="O142" s="28"/>
      <c r="P142" s="29"/>
      <c r="Q142" s="14">
        <f>'Trip Timeline'!Y142</f>
        <v>40040.791666666664</v>
      </c>
      <c r="R142" s="16">
        <f>Q142-INT(Q142)</f>
        <v>0.7916666666642413</v>
      </c>
      <c r="S142" s="7">
        <f>MROUND(T142-Q142-0.01041669/2,0.01041669)</f>
        <v>0.69791823</v>
      </c>
      <c r="T142" s="14">
        <f>Q144-S143</f>
        <v>40041.49999979</v>
      </c>
      <c r="U142" s="17">
        <f>(T142-INT(T142))</f>
        <v>0.49999979000131134</v>
      </c>
      <c r="V142" s="44">
        <f>T142-INT(T142)</f>
        <v>0.49999979000131134</v>
      </c>
    </row>
    <row r="143" spans="2:26" s="2" customFormat="1" ht="9" customHeight="1">
      <c r="B143" s="25">
        <f aca="true" t="shared" si="69" ref="B143:P143">$S142</f>
        <v>0.69791823</v>
      </c>
      <c r="C143" s="20">
        <f t="shared" si="69"/>
        <v>0.69791823</v>
      </c>
      <c r="D143" s="26">
        <f t="shared" si="69"/>
        <v>0.69791823</v>
      </c>
      <c r="E143" s="27">
        <f t="shared" si="69"/>
        <v>0.69791823</v>
      </c>
      <c r="F143" s="20">
        <f t="shared" si="69"/>
        <v>0.69791823</v>
      </c>
      <c r="G143" s="26">
        <f t="shared" si="69"/>
        <v>0.69791823</v>
      </c>
      <c r="H143" s="27">
        <f t="shared" si="69"/>
        <v>0.69791823</v>
      </c>
      <c r="I143" s="20">
        <f t="shared" si="69"/>
        <v>0.69791823</v>
      </c>
      <c r="J143" s="26">
        <f t="shared" si="69"/>
        <v>0.69791823</v>
      </c>
      <c r="K143" s="27">
        <f t="shared" si="69"/>
        <v>0.69791823</v>
      </c>
      <c r="L143" s="20">
        <f t="shared" si="69"/>
        <v>0.69791823</v>
      </c>
      <c r="M143" s="26">
        <f t="shared" si="69"/>
        <v>0.69791823</v>
      </c>
      <c r="N143" s="27">
        <f t="shared" si="69"/>
        <v>0.69791823</v>
      </c>
      <c r="O143" s="20">
        <f t="shared" si="69"/>
        <v>0.69791823</v>
      </c>
      <c r="P143" s="24">
        <f t="shared" si="69"/>
        <v>0.69791823</v>
      </c>
      <c r="Q143" s="23">
        <f>Q142</f>
        <v>40040.791666666664</v>
      </c>
      <c r="R143" s="15"/>
      <c r="S143" s="8">
        <f>MROUND('Trip Timeline'!Z143+0.01041669/2,0.01041669)</f>
        <v>0.09375021</v>
      </c>
      <c r="T143" s="22">
        <f>T142</f>
        <v>40041.49999979</v>
      </c>
      <c r="U143" s="43" t="str">
        <f>CONCATENATE(ROUND(T142-39965,1),"  ")</f>
        <v>76.5  </v>
      </c>
      <c r="V143" s="19" t="str">
        <f>CONCATENATE(ROUND(T142-39965,1),"  ")</f>
        <v>76.5  </v>
      </c>
      <c r="W143" s="1"/>
      <c r="X143" s="51"/>
      <c r="Y143" s="51"/>
      <c r="Z143" s="51"/>
    </row>
    <row r="144" spans="2:22" ht="12.75">
      <c r="B144" s="30" t="str">
        <f>'Trip Timeline'!X144</f>
        <v>Zion Canyon</v>
      </c>
      <c r="C144" s="28"/>
      <c r="D144" s="28"/>
      <c r="E144" s="28"/>
      <c r="F144" s="28"/>
      <c r="G144" s="28"/>
      <c r="H144" s="28"/>
      <c r="I144" s="28"/>
      <c r="J144" s="28"/>
      <c r="K144" s="28"/>
      <c r="L144" s="28"/>
      <c r="M144" s="28"/>
      <c r="N144" s="28"/>
      <c r="O144" s="28"/>
      <c r="P144" s="29"/>
      <c r="Q144" s="14">
        <f>'Trip Timeline'!Y144</f>
        <v>40041.59375</v>
      </c>
      <c r="R144" s="16">
        <f>Q144-INT(Q144)</f>
        <v>0.59375</v>
      </c>
      <c r="S144" s="7">
        <f>MROUND(T144-Q144-0.01041669/2,0.01041669)</f>
        <v>0.8125018199999999</v>
      </c>
      <c r="T144" s="14">
        <f>Q146-S145</f>
        <v>40042.416666293335</v>
      </c>
      <c r="U144" s="17">
        <f>(T144-INT(T144))</f>
        <v>0.41666629333485616</v>
      </c>
      <c r="V144" s="44">
        <f>T144-INT(T144)</f>
        <v>0.41666629333485616</v>
      </c>
    </row>
    <row r="145" spans="2:26" s="2" customFormat="1" ht="9" customHeight="1">
      <c r="B145" s="25">
        <f aca="true" t="shared" si="70" ref="B145:P145">$S144</f>
        <v>0.8125018199999999</v>
      </c>
      <c r="C145" s="20">
        <f t="shared" si="70"/>
        <v>0.8125018199999999</v>
      </c>
      <c r="D145" s="26">
        <f t="shared" si="70"/>
        <v>0.8125018199999999</v>
      </c>
      <c r="E145" s="27">
        <f t="shared" si="70"/>
        <v>0.8125018199999999</v>
      </c>
      <c r="F145" s="20">
        <f t="shared" si="70"/>
        <v>0.8125018199999999</v>
      </c>
      <c r="G145" s="26">
        <f t="shared" si="70"/>
        <v>0.8125018199999999</v>
      </c>
      <c r="H145" s="27">
        <f t="shared" si="70"/>
        <v>0.8125018199999999</v>
      </c>
      <c r="I145" s="20">
        <f t="shared" si="70"/>
        <v>0.8125018199999999</v>
      </c>
      <c r="J145" s="26">
        <f t="shared" si="70"/>
        <v>0.8125018199999999</v>
      </c>
      <c r="K145" s="27">
        <f t="shared" si="70"/>
        <v>0.8125018199999999</v>
      </c>
      <c r="L145" s="20">
        <f t="shared" si="70"/>
        <v>0.8125018199999999</v>
      </c>
      <c r="M145" s="26">
        <f t="shared" si="70"/>
        <v>0.8125018199999999</v>
      </c>
      <c r="N145" s="27">
        <f t="shared" si="70"/>
        <v>0.8125018199999999</v>
      </c>
      <c r="O145" s="20">
        <f t="shared" si="70"/>
        <v>0.8125018199999999</v>
      </c>
      <c r="P145" s="24">
        <f t="shared" si="70"/>
        <v>0.8125018199999999</v>
      </c>
      <c r="Q145" s="23">
        <f>Q144</f>
        <v>40041.59375</v>
      </c>
      <c r="R145" s="15"/>
      <c r="S145" s="8">
        <f>MROUND('Trip Timeline'!Z145+0.01041669/2,0.01041669)</f>
        <v>0.16666704</v>
      </c>
      <c r="T145" s="22">
        <f>T144</f>
        <v>40042.416666293335</v>
      </c>
      <c r="U145" s="43" t="str">
        <f>CONCATENATE(ROUND(T144-39965,1),"  ")</f>
        <v>77.4  </v>
      </c>
      <c r="V145" s="19" t="str">
        <f>CONCATENATE(ROUND(T144-39965,1),"  ")</f>
        <v>77.4  </v>
      </c>
      <c r="W145" s="1"/>
      <c r="X145" s="51"/>
      <c r="Y145" s="51"/>
      <c r="Z145" s="51"/>
    </row>
    <row r="146" spans="2:22" ht="12.75">
      <c r="B146" s="30" t="str">
        <f>'Trip Timeline'!X146</f>
        <v>Grand Canyon</v>
      </c>
      <c r="C146" s="28"/>
      <c r="D146" s="28"/>
      <c r="E146" s="28"/>
      <c r="F146" s="28"/>
      <c r="G146" s="28"/>
      <c r="H146" s="28"/>
      <c r="I146" s="28"/>
      <c r="J146" s="28"/>
      <c r="K146" s="28"/>
      <c r="L146" s="28"/>
      <c r="M146" s="28"/>
      <c r="N146" s="28"/>
      <c r="O146" s="28"/>
      <c r="P146" s="29"/>
      <c r="Q146" s="14">
        <f>'Trip Timeline'!Y146</f>
        <v>40042.583333333336</v>
      </c>
      <c r="R146" s="16">
        <f>Q146-INT(Q146)</f>
        <v>0.5833333333357587</v>
      </c>
      <c r="S146" s="7">
        <f>MROUND(T146-Q146-0.01041669/2,0.01041669)</f>
        <v>0.48958442999999996</v>
      </c>
      <c r="T146" s="14">
        <f>Q148-S147</f>
        <v>40043.08333282</v>
      </c>
      <c r="U146" s="17">
        <f>(T146-INT(T146))</f>
        <v>0.08333282000239706</v>
      </c>
      <c r="V146" s="44">
        <f>T146-INT(T146)</f>
        <v>0.08333282000239706</v>
      </c>
    </row>
    <row r="147" spans="2:26" s="2" customFormat="1" ht="9" customHeight="1">
      <c r="B147" s="25">
        <f aca="true" t="shared" si="71" ref="B147:P147">$S146</f>
        <v>0.48958442999999996</v>
      </c>
      <c r="C147" s="20">
        <f t="shared" si="71"/>
        <v>0.48958442999999996</v>
      </c>
      <c r="D147" s="26">
        <f t="shared" si="71"/>
        <v>0.48958442999999996</v>
      </c>
      <c r="E147" s="27">
        <f t="shared" si="71"/>
        <v>0.48958442999999996</v>
      </c>
      <c r="F147" s="20">
        <f t="shared" si="71"/>
        <v>0.48958442999999996</v>
      </c>
      <c r="G147" s="26">
        <f t="shared" si="71"/>
        <v>0.48958442999999996</v>
      </c>
      <c r="H147" s="27">
        <f t="shared" si="71"/>
        <v>0.48958442999999996</v>
      </c>
      <c r="I147" s="20">
        <f t="shared" si="71"/>
        <v>0.48958442999999996</v>
      </c>
      <c r="J147" s="26">
        <f t="shared" si="71"/>
        <v>0.48958442999999996</v>
      </c>
      <c r="K147" s="27">
        <f t="shared" si="71"/>
        <v>0.48958442999999996</v>
      </c>
      <c r="L147" s="20">
        <f t="shared" si="71"/>
        <v>0.48958442999999996</v>
      </c>
      <c r="M147" s="26">
        <f t="shared" si="71"/>
        <v>0.48958442999999996</v>
      </c>
      <c r="N147" s="27">
        <f t="shared" si="71"/>
        <v>0.48958442999999996</v>
      </c>
      <c r="O147" s="20">
        <f t="shared" si="71"/>
        <v>0.48958442999999996</v>
      </c>
      <c r="P147" s="24">
        <f t="shared" si="71"/>
        <v>0.48958442999999996</v>
      </c>
      <c r="Q147" s="23">
        <f>Q146</f>
        <v>40042.583333333336</v>
      </c>
      <c r="R147" s="15"/>
      <c r="S147" s="8">
        <f>MROUND('Trip Timeline'!Z147+0.01041669/2,0.01041669)</f>
        <v>0.22916717999999997</v>
      </c>
      <c r="T147" s="22">
        <f>T146</f>
        <v>40043.08333282</v>
      </c>
      <c r="U147" s="43" t="str">
        <f>CONCATENATE(ROUND(T146-39965,1),"  ")</f>
        <v>78.1  </v>
      </c>
      <c r="V147" s="19" t="str">
        <f>CONCATENATE(ROUND(T146-39965,1),"  ")</f>
        <v>78.1  </v>
      </c>
      <c r="W147" s="1"/>
      <c r="X147" s="51"/>
      <c r="Y147" s="51"/>
      <c r="Z147" s="51"/>
    </row>
    <row r="148" spans="2:22" ht="12.75">
      <c r="B148" s="30" t="str">
        <f>'Trip Timeline'!X148</f>
        <v>Las Vegas, Nev. </v>
      </c>
      <c r="C148" s="28"/>
      <c r="D148" s="28"/>
      <c r="E148" s="28"/>
      <c r="F148" s="28"/>
      <c r="G148" s="28"/>
      <c r="H148" s="28"/>
      <c r="I148" s="28"/>
      <c r="J148" s="28"/>
      <c r="K148" s="28"/>
      <c r="L148" s="28"/>
      <c r="M148" s="28"/>
      <c r="N148" s="28"/>
      <c r="O148" s="28"/>
      <c r="P148" s="29"/>
      <c r="Q148" s="14">
        <f>'Trip Timeline'!Y148</f>
        <v>40043.3125</v>
      </c>
      <c r="R148" s="16">
        <f>Q148-INT(Q148)</f>
        <v>0.3125</v>
      </c>
      <c r="S148" s="7">
        <f>MROUND(T148-Q148-0.01041669/2,0.01041669)</f>
        <v>2.05208793</v>
      </c>
      <c r="T148" s="14">
        <f>Q150-S149</f>
        <v>40045.37499972</v>
      </c>
      <c r="U148" s="17">
        <f>(T148-INT(T148))</f>
        <v>0.37499971999932313</v>
      </c>
      <c r="V148" s="44">
        <f>T148-INT(T148)</f>
        <v>0.37499971999932313</v>
      </c>
    </row>
    <row r="149" spans="2:26" s="2" customFormat="1" ht="9" customHeight="1">
      <c r="B149" s="25">
        <f aca="true" t="shared" si="72" ref="B149:P149">$S148</f>
        <v>2.05208793</v>
      </c>
      <c r="C149" s="20">
        <f t="shared" si="72"/>
        <v>2.05208793</v>
      </c>
      <c r="D149" s="26">
        <f t="shared" si="72"/>
        <v>2.05208793</v>
      </c>
      <c r="E149" s="27">
        <f t="shared" si="72"/>
        <v>2.05208793</v>
      </c>
      <c r="F149" s="20">
        <f t="shared" si="72"/>
        <v>2.05208793</v>
      </c>
      <c r="G149" s="26">
        <f t="shared" si="72"/>
        <v>2.05208793</v>
      </c>
      <c r="H149" s="27">
        <f t="shared" si="72"/>
        <v>2.05208793</v>
      </c>
      <c r="I149" s="20">
        <f t="shared" si="72"/>
        <v>2.05208793</v>
      </c>
      <c r="J149" s="26">
        <f t="shared" si="72"/>
        <v>2.05208793</v>
      </c>
      <c r="K149" s="27">
        <f t="shared" si="72"/>
        <v>2.05208793</v>
      </c>
      <c r="L149" s="20">
        <f t="shared" si="72"/>
        <v>2.05208793</v>
      </c>
      <c r="M149" s="26">
        <f t="shared" si="72"/>
        <v>2.05208793</v>
      </c>
      <c r="N149" s="27">
        <f t="shared" si="72"/>
        <v>2.05208793</v>
      </c>
      <c r="O149" s="20">
        <f t="shared" si="72"/>
        <v>2.05208793</v>
      </c>
      <c r="P149" s="24">
        <f t="shared" si="72"/>
        <v>2.05208793</v>
      </c>
      <c r="Q149" s="23">
        <f>Q148</f>
        <v>40043.3125</v>
      </c>
      <c r="R149" s="15"/>
      <c r="S149" s="8">
        <f>MROUND('Trip Timeline'!Z149+0.01041669/2,0.01041669)</f>
        <v>0.12500028</v>
      </c>
      <c r="T149" s="22">
        <f>T148</f>
        <v>40045.37499972</v>
      </c>
      <c r="U149" s="43" t="str">
        <f>CONCATENATE(ROUND(T148-39965,1),"  ")</f>
        <v>80.4  </v>
      </c>
      <c r="V149" s="19" t="str">
        <f>CONCATENATE(ROUND(T148-39965,1),"  ")</f>
        <v>80.4  </v>
      </c>
      <c r="W149" s="1"/>
      <c r="X149" s="51"/>
      <c r="Y149" s="51"/>
      <c r="Z149" s="51"/>
    </row>
    <row r="150" spans="2:22" ht="12.75">
      <c r="B150" s="30" t="str">
        <f>'Trip Timeline'!X150</f>
        <v>Death Valley Nat'l Park, Calif. </v>
      </c>
      <c r="C150" s="28"/>
      <c r="D150" s="28"/>
      <c r="E150" s="28"/>
      <c r="F150" s="28"/>
      <c r="G150" s="28"/>
      <c r="H150" s="28"/>
      <c r="I150" s="28"/>
      <c r="J150" s="28"/>
      <c r="K150" s="28"/>
      <c r="L150" s="28"/>
      <c r="M150" s="28"/>
      <c r="N150" s="28"/>
      <c r="O150" s="28"/>
      <c r="P150" s="29"/>
      <c r="Q150" s="14">
        <f>'Trip Timeline'!Y150</f>
        <v>40045.5</v>
      </c>
      <c r="R150" s="16">
        <f>Q150-INT(Q150)</f>
        <v>0.5</v>
      </c>
      <c r="S150" s="7">
        <f>MROUND(T150-Q150-0.01041669/2,0.01041669)</f>
        <v>0.19791710999999998</v>
      </c>
      <c r="T150" s="14">
        <f>Q152-S151</f>
        <v>40045.70833282</v>
      </c>
      <c r="U150" s="17">
        <f>(T150-INT(T150))</f>
        <v>0.7083328200023971</v>
      </c>
      <c r="V150" s="44">
        <f>T150-INT(T150)</f>
        <v>0.7083328200023971</v>
      </c>
    </row>
    <row r="151" spans="2:26" s="2" customFormat="1" ht="9" customHeight="1">
      <c r="B151" s="25">
        <f aca="true" t="shared" si="73" ref="B151:P151">$S150</f>
        <v>0.19791710999999998</v>
      </c>
      <c r="C151" s="20">
        <f t="shared" si="73"/>
        <v>0.19791710999999998</v>
      </c>
      <c r="D151" s="26">
        <f t="shared" si="73"/>
        <v>0.19791710999999998</v>
      </c>
      <c r="E151" s="27">
        <f t="shared" si="73"/>
        <v>0.19791710999999998</v>
      </c>
      <c r="F151" s="20">
        <f t="shared" si="73"/>
        <v>0.19791710999999998</v>
      </c>
      <c r="G151" s="26">
        <f t="shared" si="73"/>
        <v>0.19791710999999998</v>
      </c>
      <c r="H151" s="27">
        <f t="shared" si="73"/>
        <v>0.19791710999999998</v>
      </c>
      <c r="I151" s="20">
        <f t="shared" si="73"/>
        <v>0.19791710999999998</v>
      </c>
      <c r="J151" s="26">
        <f t="shared" si="73"/>
        <v>0.19791710999999998</v>
      </c>
      <c r="K151" s="27">
        <f t="shared" si="73"/>
        <v>0.19791710999999998</v>
      </c>
      <c r="L151" s="20">
        <f t="shared" si="73"/>
        <v>0.19791710999999998</v>
      </c>
      <c r="M151" s="26">
        <f t="shared" si="73"/>
        <v>0.19791710999999998</v>
      </c>
      <c r="N151" s="27">
        <f t="shared" si="73"/>
        <v>0.19791710999999998</v>
      </c>
      <c r="O151" s="20">
        <f t="shared" si="73"/>
        <v>0.19791710999999998</v>
      </c>
      <c r="P151" s="24">
        <f t="shared" si="73"/>
        <v>0.19791710999999998</v>
      </c>
      <c r="Q151" s="23">
        <f>Q150</f>
        <v>40045.5</v>
      </c>
      <c r="R151" s="15"/>
      <c r="S151" s="8">
        <f>MROUND('Trip Timeline'!Z151+0.01041669/2,0.01041669)</f>
        <v>0.22916717999999997</v>
      </c>
      <c r="T151" s="22">
        <f>T150</f>
        <v>40045.70833282</v>
      </c>
      <c r="U151" s="43" t="str">
        <f>CONCATENATE(ROUND(T150-39965,1),"  ")</f>
        <v>80.7  </v>
      </c>
      <c r="V151" s="19" t="str">
        <f>CONCATENATE(ROUND(T150-39965,1),"  ")</f>
        <v>80.7  </v>
      </c>
      <c r="W151" s="1"/>
      <c r="X151" s="51"/>
      <c r="Y151" s="51"/>
      <c r="Z151" s="51"/>
    </row>
    <row r="152" spans="2:22" ht="12.75">
      <c r="B152" s="30" t="str">
        <f>'Trip Timeline'!X152</f>
        <v>San Bernardino, Calif. </v>
      </c>
      <c r="C152" s="28"/>
      <c r="D152" s="28"/>
      <c r="E152" s="28"/>
      <c r="F152" s="28"/>
      <c r="G152" s="28"/>
      <c r="H152" s="28"/>
      <c r="I152" s="28"/>
      <c r="J152" s="28"/>
      <c r="K152" s="28"/>
      <c r="L152" s="28"/>
      <c r="M152" s="28"/>
      <c r="N152" s="28"/>
      <c r="O152" s="28"/>
      <c r="P152" s="29"/>
      <c r="Q152" s="14">
        <f>'Trip Timeline'!Y152</f>
        <v>40045.9375</v>
      </c>
      <c r="R152" s="16">
        <f>Q152-INT(Q152)</f>
        <v>0.9375</v>
      </c>
      <c r="S152" s="7">
        <f>MROUND(T152-Q152-0.01041669/2,0.01041669)</f>
        <v>0.6354180899999999</v>
      </c>
      <c r="T152" s="14">
        <f>Q154-S153</f>
        <v>40046.58333317</v>
      </c>
      <c r="U152" s="17">
        <f>(T152-INT(T152))</f>
        <v>0.5833331699977862</v>
      </c>
      <c r="V152" s="44">
        <f>T152-INT(T152)</f>
        <v>0.5833331699977862</v>
      </c>
    </row>
    <row r="153" spans="2:26" s="2" customFormat="1" ht="9" customHeight="1">
      <c r="B153" s="25">
        <f aca="true" t="shared" si="74" ref="B153:P153">$S152</f>
        <v>0.6354180899999999</v>
      </c>
      <c r="C153" s="20">
        <f t="shared" si="74"/>
        <v>0.6354180899999999</v>
      </c>
      <c r="D153" s="26">
        <f t="shared" si="74"/>
        <v>0.6354180899999999</v>
      </c>
      <c r="E153" s="27">
        <f t="shared" si="74"/>
        <v>0.6354180899999999</v>
      </c>
      <c r="F153" s="20">
        <f t="shared" si="74"/>
        <v>0.6354180899999999</v>
      </c>
      <c r="G153" s="26">
        <f t="shared" si="74"/>
        <v>0.6354180899999999</v>
      </c>
      <c r="H153" s="27">
        <f t="shared" si="74"/>
        <v>0.6354180899999999</v>
      </c>
      <c r="I153" s="20">
        <f t="shared" si="74"/>
        <v>0.6354180899999999</v>
      </c>
      <c r="J153" s="26">
        <f t="shared" si="74"/>
        <v>0.6354180899999999</v>
      </c>
      <c r="K153" s="27">
        <f t="shared" si="74"/>
        <v>0.6354180899999999</v>
      </c>
      <c r="L153" s="20">
        <f t="shared" si="74"/>
        <v>0.6354180899999999</v>
      </c>
      <c r="M153" s="26">
        <f t="shared" si="74"/>
        <v>0.6354180899999999</v>
      </c>
      <c r="N153" s="27">
        <f t="shared" si="74"/>
        <v>0.6354180899999999</v>
      </c>
      <c r="O153" s="20">
        <f t="shared" si="74"/>
        <v>0.6354180899999999</v>
      </c>
      <c r="P153" s="24">
        <f t="shared" si="74"/>
        <v>0.6354180899999999</v>
      </c>
      <c r="Q153" s="23">
        <f>Q152</f>
        <v>40045.9375</v>
      </c>
      <c r="R153" s="15"/>
      <c r="S153" s="8">
        <f>MROUND('Trip Timeline'!Z153+0.01041669/2,0.01041669)</f>
        <v>0.07291682999999999</v>
      </c>
      <c r="T153" s="22">
        <f>T152</f>
        <v>40046.58333317</v>
      </c>
      <c r="U153" s="43" t="str">
        <f>CONCATENATE(ROUND(T152-39965,1),"  ")</f>
        <v>81.6  </v>
      </c>
      <c r="V153" s="19" t="str">
        <f>CONCATENATE(ROUND(T152-39965,1),"  ")</f>
        <v>81.6  </v>
      </c>
      <c r="W153" s="1"/>
      <c r="X153" s="51"/>
      <c r="Y153" s="51"/>
      <c r="Z153" s="51"/>
    </row>
    <row r="154" spans="2:22" ht="12.75">
      <c r="B154" s="30" t="str">
        <f>'Trip Timeline'!X154</f>
        <v>San Diego, Calif. </v>
      </c>
      <c r="C154" s="28"/>
      <c r="D154" s="28"/>
      <c r="E154" s="28"/>
      <c r="F154" s="28"/>
      <c r="G154" s="28"/>
      <c r="H154" s="28"/>
      <c r="I154" s="28"/>
      <c r="J154" s="28"/>
      <c r="K154" s="28"/>
      <c r="L154" s="28"/>
      <c r="M154" s="28"/>
      <c r="N154" s="28"/>
      <c r="O154" s="28"/>
      <c r="P154" s="29"/>
      <c r="Q154" s="14">
        <f>'Trip Timeline'!Y154</f>
        <v>40046.65625</v>
      </c>
      <c r="R154" s="16">
        <f>Q154-INT(Q154)</f>
        <v>0.65625</v>
      </c>
      <c r="S154" s="7">
        <f>MROUND(T154-Q154-0.01041669/2,0.01041669)</f>
        <v>1.6458370199999999</v>
      </c>
      <c r="T154" s="14">
        <f>Q156-S155</f>
        <v>40048.31249958</v>
      </c>
      <c r="U154" s="17">
        <f>(T154-INT(T154))</f>
        <v>0.3124995800026227</v>
      </c>
      <c r="V154" s="44">
        <f>T154-INT(T154)</f>
        <v>0.3124995800026227</v>
      </c>
    </row>
    <row r="155" spans="2:26" s="2" customFormat="1" ht="9" customHeight="1">
      <c r="B155" s="25">
        <f aca="true" t="shared" si="75" ref="B155:P155">$S154</f>
        <v>1.6458370199999999</v>
      </c>
      <c r="C155" s="20">
        <f t="shared" si="75"/>
        <v>1.6458370199999999</v>
      </c>
      <c r="D155" s="26">
        <f t="shared" si="75"/>
        <v>1.6458370199999999</v>
      </c>
      <c r="E155" s="27">
        <f t="shared" si="75"/>
        <v>1.6458370199999999</v>
      </c>
      <c r="F155" s="20">
        <f t="shared" si="75"/>
        <v>1.6458370199999999</v>
      </c>
      <c r="G155" s="26">
        <f t="shared" si="75"/>
        <v>1.6458370199999999</v>
      </c>
      <c r="H155" s="27">
        <f t="shared" si="75"/>
        <v>1.6458370199999999</v>
      </c>
      <c r="I155" s="20">
        <f t="shared" si="75"/>
        <v>1.6458370199999999</v>
      </c>
      <c r="J155" s="26">
        <f t="shared" si="75"/>
        <v>1.6458370199999999</v>
      </c>
      <c r="K155" s="27">
        <f t="shared" si="75"/>
        <v>1.6458370199999999</v>
      </c>
      <c r="L155" s="20">
        <f t="shared" si="75"/>
        <v>1.6458370199999999</v>
      </c>
      <c r="M155" s="26">
        <f t="shared" si="75"/>
        <v>1.6458370199999999</v>
      </c>
      <c r="N155" s="27">
        <f t="shared" si="75"/>
        <v>1.6458370199999999</v>
      </c>
      <c r="O155" s="20">
        <f t="shared" si="75"/>
        <v>1.6458370199999999</v>
      </c>
      <c r="P155" s="24">
        <f t="shared" si="75"/>
        <v>1.6458370199999999</v>
      </c>
      <c r="Q155" s="23">
        <f>Q154</f>
        <v>40046.65625</v>
      </c>
      <c r="R155" s="15"/>
      <c r="S155" s="8">
        <f>MROUND('Trip Timeline'!Z155+0.01041669/2,0.01041669)</f>
        <v>0.18750042</v>
      </c>
      <c r="T155" s="22">
        <f>T154</f>
        <v>40048.31249958</v>
      </c>
      <c r="U155" s="43" t="str">
        <f>CONCATENATE(ROUND(T154-39965,1),"  ")</f>
        <v>83.3  </v>
      </c>
      <c r="V155" s="19" t="str">
        <f>CONCATENATE(ROUND(T154-39965,1),"  ")</f>
        <v>83.3  </v>
      </c>
      <c r="W155" s="1"/>
      <c r="X155" s="51"/>
      <c r="Y155" s="51"/>
      <c r="Z155" s="51"/>
    </row>
    <row r="156" spans="2:22" ht="12.75">
      <c r="B156" s="30" t="str">
        <f>'Trip Timeline'!X156</f>
        <v>Los Angeles, Calif. </v>
      </c>
      <c r="C156" s="28"/>
      <c r="D156" s="28"/>
      <c r="E156" s="28"/>
      <c r="F156" s="28"/>
      <c r="G156" s="28"/>
      <c r="H156" s="28"/>
      <c r="I156" s="28"/>
      <c r="J156" s="28"/>
      <c r="K156" s="28"/>
      <c r="L156" s="28"/>
      <c r="M156" s="28"/>
      <c r="N156" s="28"/>
      <c r="O156" s="28"/>
      <c r="P156" s="29"/>
      <c r="Q156" s="14">
        <f>'Trip Timeline'!Y156</f>
        <v>40048.5</v>
      </c>
      <c r="R156" s="16">
        <f>Q156-INT(Q156)</f>
        <v>0.5</v>
      </c>
      <c r="S156" s="7">
        <f>MROUND(T156-Q156-0.01041669/2,0.01041669)</f>
        <v>0.90625203</v>
      </c>
      <c r="T156" s="14">
        <f>Q158-S157</f>
        <v>40049.41666662</v>
      </c>
      <c r="U156" s="17">
        <f>(T156-INT(T156))</f>
        <v>0.41666662000352517</v>
      </c>
      <c r="V156" s="44">
        <f>T156-INT(T156)</f>
        <v>0.41666662000352517</v>
      </c>
    </row>
    <row r="157" spans="2:26" s="2" customFormat="1" ht="9" customHeight="1">
      <c r="B157" s="25">
        <f aca="true" t="shared" si="76" ref="B157:P157">$S156</f>
        <v>0.90625203</v>
      </c>
      <c r="C157" s="20">
        <f t="shared" si="76"/>
        <v>0.90625203</v>
      </c>
      <c r="D157" s="26">
        <f t="shared" si="76"/>
        <v>0.90625203</v>
      </c>
      <c r="E157" s="27">
        <f t="shared" si="76"/>
        <v>0.90625203</v>
      </c>
      <c r="F157" s="20">
        <f t="shared" si="76"/>
        <v>0.90625203</v>
      </c>
      <c r="G157" s="26">
        <f t="shared" si="76"/>
        <v>0.90625203</v>
      </c>
      <c r="H157" s="27">
        <f t="shared" si="76"/>
        <v>0.90625203</v>
      </c>
      <c r="I157" s="20">
        <f t="shared" si="76"/>
        <v>0.90625203</v>
      </c>
      <c r="J157" s="26">
        <f t="shared" si="76"/>
        <v>0.90625203</v>
      </c>
      <c r="K157" s="27">
        <f t="shared" si="76"/>
        <v>0.90625203</v>
      </c>
      <c r="L157" s="20">
        <f t="shared" si="76"/>
        <v>0.90625203</v>
      </c>
      <c r="M157" s="26">
        <f t="shared" si="76"/>
        <v>0.90625203</v>
      </c>
      <c r="N157" s="27">
        <f t="shared" si="76"/>
        <v>0.90625203</v>
      </c>
      <c r="O157" s="20">
        <f t="shared" si="76"/>
        <v>0.90625203</v>
      </c>
      <c r="P157" s="24">
        <f t="shared" si="76"/>
        <v>0.90625203</v>
      </c>
      <c r="Q157" s="23">
        <f>Q156</f>
        <v>40048.5</v>
      </c>
      <c r="R157" s="15"/>
      <c r="S157" s="8">
        <f>MROUND('Trip Timeline'!Z157+0.01041669/2,0.01041669)</f>
        <v>0.02083338</v>
      </c>
      <c r="T157" s="22">
        <f>T156</f>
        <v>40049.41666662</v>
      </c>
      <c r="U157" s="43" t="str">
        <f>CONCATENATE(ROUND(T156-39965,1),"  ")</f>
        <v>84.4  </v>
      </c>
      <c r="V157" s="19" t="str">
        <f>CONCATENATE(ROUND(T156-39965,1),"  ")</f>
        <v>84.4  </v>
      </c>
      <c r="W157" s="1"/>
      <c r="X157" s="51"/>
      <c r="Y157" s="51"/>
      <c r="Z157" s="51"/>
    </row>
    <row r="158" spans="2:22" ht="12.75">
      <c r="B158" s="30" t="str">
        <f>'Trip Timeline'!X158</f>
        <v>Santa Monica, Calif. </v>
      </c>
      <c r="C158" s="28"/>
      <c r="D158" s="28"/>
      <c r="E158" s="28"/>
      <c r="F158" s="28"/>
      <c r="G158" s="28"/>
      <c r="H158" s="28"/>
      <c r="I158" s="28"/>
      <c r="J158" s="28"/>
      <c r="K158" s="28"/>
      <c r="L158" s="28"/>
      <c r="M158" s="28"/>
      <c r="N158" s="28"/>
      <c r="O158" s="28"/>
      <c r="P158" s="29"/>
      <c r="Q158" s="14">
        <f>'Trip Timeline'!Y158</f>
        <v>40049.4375</v>
      </c>
      <c r="R158" s="16">
        <f>Q158-INT(Q158)</f>
        <v>0.4375</v>
      </c>
      <c r="S158" s="7">
        <f>MROUND(T158-Q158-0.01041669/2,0.01041669)</f>
        <v>1.041669</v>
      </c>
      <c r="T158" s="14">
        <f>Q160-S159</f>
        <v>40050.48958284334</v>
      </c>
      <c r="U158" s="17">
        <f>(T158-INT(T158))</f>
        <v>0.4895828433363931</v>
      </c>
      <c r="V158" s="44">
        <f>T158-INT(T158)</f>
        <v>0.4895828433363931</v>
      </c>
    </row>
    <row r="159" spans="2:26" s="2" customFormat="1" ht="9" customHeight="1">
      <c r="B159" s="25">
        <f>$S158</f>
        <v>1.041669</v>
      </c>
      <c r="C159" s="20">
        <f>$S158</f>
        <v>1.041669</v>
      </c>
      <c r="D159" s="26">
        <f>$S158</f>
        <v>1.041669</v>
      </c>
      <c r="E159" s="27">
        <f>$S158</f>
        <v>1.041669</v>
      </c>
      <c r="F159" s="20">
        <f>$S158</f>
        <v>1.041669</v>
      </c>
      <c r="G159" s="26">
        <f>$S158</f>
        <v>1.041669</v>
      </c>
      <c r="H159" s="27">
        <f>$S158</f>
        <v>1.041669</v>
      </c>
      <c r="I159" s="20">
        <f>$S158</f>
        <v>1.041669</v>
      </c>
      <c r="J159" s="26">
        <f>$S158</f>
        <v>1.041669</v>
      </c>
      <c r="K159" s="27">
        <f>$S158</f>
        <v>1.041669</v>
      </c>
      <c r="L159" s="20">
        <f>$S158</f>
        <v>1.041669</v>
      </c>
      <c r="M159" s="26">
        <f>$S158</f>
        <v>1.041669</v>
      </c>
      <c r="N159" s="27">
        <f>$S158</f>
        <v>1.041669</v>
      </c>
      <c r="O159" s="20">
        <f>$S158</f>
        <v>1.041669</v>
      </c>
      <c r="P159" s="24">
        <f>$S158</f>
        <v>1.041669</v>
      </c>
      <c r="Q159" s="23">
        <f>Q158</f>
        <v>40049.4375</v>
      </c>
      <c r="R159" s="15"/>
      <c r="S159" s="8">
        <f>MROUND('Trip Timeline'!Z159+0.01041669/2,0.01041669)</f>
        <v>0.21875049</v>
      </c>
      <c r="T159" s="22">
        <f>T158</f>
        <v>40050.48958284334</v>
      </c>
      <c r="U159" s="43" t="str">
        <f>CONCATENATE(ROUND(T158-39965,1),"  ")</f>
        <v>85.5  </v>
      </c>
      <c r="V159" s="19" t="str">
        <f>CONCATENATE(ROUND(T158-39965,1),"  ")</f>
        <v>85.5  </v>
      </c>
      <c r="W159" s="1"/>
      <c r="X159" s="51"/>
      <c r="Y159" s="51"/>
      <c r="Z159" s="51"/>
    </row>
    <row r="160" spans="2:22" ht="12.75">
      <c r="B160" s="30" t="str">
        <f>'Trip Timeline'!X160</f>
        <v>Yosemite Nat'l Park</v>
      </c>
      <c r="C160" s="28"/>
      <c r="D160" s="28"/>
      <c r="E160" s="28"/>
      <c r="F160" s="28"/>
      <c r="G160" s="28"/>
      <c r="H160" s="28"/>
      <c r="I160" s="28"/>
      <c r="J160" s="28"/>
      <c r="K160" s="28"/>
      <c r="L160" s="28"/>
      <c r="M160" s="28"/>
      <c r="N160" s="28"/>
      <c r="O160" s="28"/>
      <c r="P160" s="29"/>
      <c r="Q160" s="14">
        <f>'Trip Timeline'!Y160</f>
        <v>40050.708333333336</v>
      </c>
      <c r="R160" s="16">
        <f>Q160-INT(Q160)</f>
        <v>0.7083333333357587</v>
      </c>
      <c r="S160" s="7">
        <f>MROUND(T160-Q160-0.01041669/2,0.01041669)</f>
        <v>1.69792047</v>
      </c>
      <c r="T160" s="14">
        <f>Q162-S161</f>
        <v>40052.41666634</v>
      </c>
      <c r="U160" s="17">
        <f>(T160-INT(T160))</f>
        <v>0.4166663400028483</v>
      </c>
      <c r="V160" s="44">
        <f>T160-INT(T160)</f>
        <v>0.4166663400028483</v>
      </c>
    </row>
    <row r="161" spans="2:26" s="2" customFormat="1" ht="9" customHeight="1">
      <c r="B161" s="25">
        <f>$S160</f>
        <v>1.69792047</v>
      </c>
      <c r="C161" s="20">
        <f>$S160</f>
        <v>1.69792047</v>
      </c>
      <c r="D161" s="26">
        <f>$S160</f>
        <v>1.69792047</v>
      </c>
      <c r="E161" s="27">
        <f>$S160</f>
        <v>1.69792047</v>
      </c>
      <c r="F161" s="20">
        <f>$S160</f>
        <v>1.69792047</v>
      </c>
      <c r="G161" s="26">
        <f>$S160</f>
        <v>1.69792047</v>
      </c>
      <c r="H161" s="27">
        <f>$S160</f>
        <v>1.69792047</v>
      </c>
      <c r="I161" s="20">
        <f>$S160</f>
        <v>1.69792047</v>
      </c>
      <c r="J161" s="26">
        <f>$S160</f>
        <v>1.69792047</v>
      </c>
      <c r="K161" s="27">
        <f>$S160</f>
        <v>1.69792047</v>
      </c>
      <c r="L161" s="20">
        <f>$S160</f>
        <v>1.69792047</v>
      </c>
      <c r="M161" s="26">
        <f>$S160</f>
        <v>1.69792047</v>
      </c>
      <c r="N161" s="27">
        <f>$S160</f>
        <v>1.69792047</v>
      </c>
      <c r="O161" s="20">
        <f>$S160</f>
        <v>1.69792047</v>
      </c>
      <c r="P161" s="24">
        <f>$S160</f>
        <v>1.69792047</v>
      </c>
      <c r="Q161" s="23">
        <f>Q160</f>
        <v>40050.708333333336</v>
      </c>
      <c r="R161" s="15"/>
      <c r="S161" s="8">
        <f>MROUND('Trip Timeline'!Z161+0.01041669/2,0.01041669)</f>
        <v>0.14583365999999998</v>
      </c>
      <c r="T161" s="22">
        <f>T160</f>
        <v>40052.41666634</v>
      </c>
      <c r="U161" s="43" t="str">
        <f>CONCATENATE(ROUND(T160-39965,1),"  ")</f>
        <v>87.4  </v>
      </c>
      <c r="V161" s="19" t="str">
        <f>CONCATENATE(ROUND(T160-39965,1),"  ")</f>
        <v>87.4  </v>
      </c>
      <c r="W161" s="1"/>
      <c r="X161" s="51"/>
      <c r="Y161" s="51"/>
      <c r="Z161" s="51"/>
    </row>
    <row r="162" spans="2:22" ht="12.75">
      <c r="B162" s="30" t="str">
        <f>'Trip Timeline'!X162</f>
        <v>San Jose, Calif. </v>
      </c>
      <c r="C162" s="28"/>
      <c r="D162" s="28"/>
      <c r="E162" s="28"/>
      <c r="F162" s="28"/>
      <c r="G162" s="28"/>
      <c r="H162" s="28"/>
      <c r="I162" s="28"/>
      <c r="J162" s="28"/>
      <c r="K162" s="28"/>
      <c r="L162" s="28"/>
      <c r="M162" s="28"/>
      <c r="N162" s="28"/>
      <c r="O162" s="28"/>
      <c r="P162" s="29"/>
      <c r="Q162" s="14">
        <f>'Trip Timeline'!Y162</f>
        <v>40052.5625</v>
      </c>
      <c r="R162" s="16">
        <f>Q162-INT(Q162)</f>
        <v>0.5625</v>
      </c>
      <c r="S162" s="7">
        <f>MROUND(T162-Q162-0.01041669/2,0.01041669)</f>
        <v>0.18750042</v>
      </c>
      <c r="T162" s="14">
        <f>Q164-S163</f>
        <v>40052.76041659666</v>
      </c>
      <c r="U162" s="17">
        <f>(T162-INT(T162))</f>
        <v>0.7604165966622531</v>
      </c>
      <c r="V162" s="44">
        <f>T162-INT(T162)</f>
        <v>0.7604165966622531</v>
      </c>
    </row>
    <row r="163" spans="2:26" s="2" customFormat="1" ht="9" customHeight="1">
      <c r="B163" s="25">
        <f aca="true" t="shared" si="77" ref="B163:P163">$S162</f>
        <v>0.18750042</v>
      </c>
      <c r="C163" s="20">
        <f t="shared" si="77"/>
        <v>0.18750042</v>
      </c>
      <c r="D163" s="26">
        <f t="shared" si="77"/>
        <v>0.18750042</v>
      </c>
      <c r="E163" s="27">
        <f t="shared" si="77"/>
        <v>0.18750042</v>
      </c>
      <c r="F163" s="20">
        <f t="shared" si="77"/>
        <v>0.18750042</v>
      </c>
      <c r="G163" s="26">
        <f t="shared" si="77"/>
        <v>0.18750042</v>
      </c>
      <c r="H163" s="27">
        <f t="shared" si="77"/>
        <v>0.18750042</v>
      </c>
      <c r="I163" s="20">
        <f t="shared" si="77"/>
        <v>0.18750042</v>
      </c>
      <c r="J163" s="26">
        <f t="shared" si="77"/>
        <v>0.18750042</v>
      </c>
      <c r="K163" s="27">
        <f t="shared" si="77"/>
        <v>0.18750042</v>
      </c>
      <c r="L163" s="20">
        <f t="shared" si="77"/>
        <v>0.18750042</v>
      </c>
      <c r="M163" s="26">
        <f t="shared" si="77"/>
        <v>0.18750042</v>
      </c>
      <c r="N163" s="27">
        <f t="shared" si="77"/>
        <v>0.18750042</v>
      </c>
      <c r="O163" s="20">
        <f t="shared" si="77"/>
        <v>0.18750042</v>
      </c>
      <c r="P163" s="24">
        <f t="shared" si="77"/>
        <v>0.18750042</v>
      </c>
      <c r="Q163" s="23">
        <f>Q162</f>
        <v>40052.5625</v>
      </c>
      <c r="R163" s="15"/>
      <c r="S163" s="8">
        <f>MROUND('Trip Timeline'!Z163+0.01041669/2,0.01041669)</f>
        <v>0.03125007</v>
      </c>
      <c r="T163" s="22">
        <f>T162</f>
        <v>40052.76041659666</v>
      </c>
      <c r="U163" s="43" t="str">
        <f>CONCATENATE(ROUND(T162-39965,1),"  ")</f>
        <v>87.8  </v>
      </c>
      <c r="V163" s="19" t="str">
        <f>CONCATENATE(ROUND(T162-39965,1),"  ")</f>
        <v>87.8  </v>
      </c>
      <c r="W163" s="1"/>
      <c r="X163" s="51"/>
      <c r="Y163" s="51"/>
      <c r="Z163" s="51"/>
    </row>
    <row r="164" spans="2:22" ht="12.75">
      <c r="B164" s="30" t="str">
        <f>'Trip Timeline'!X164</f>
        <v>Santa Cruz, Calif. </v>
      </c>
      <c r="C164" s="28"/>
      <c r="D164" s="28"/>
      <c r="E164" s="28"/>
      <c r="F164" s="28"/>
      <c r="G164" s="28"/>
      <c r="H164" s="28"/>
      <c r="I164" s="28"/>
      <c r="J164" s="28"/>
      <c r="K164" s="28"/>
      <c r="L164" s="28"/>
      <c r="M164" s="28"/>
      <c r="N164" s="28"/>
      <c r="O164" s="28"/>
      <c r="P164" s="29"/>
      <c r="Q164" s="14">
        <f>'Trip Timeline'!Y164</f>
        <v>40052.791666666664</v>
      </c>
      <c r="R164" s="16">
        <f>Q164-INT(Q164)</f>
        <v>0.7916666666642413</v>
      </c>
      <c r="S164" s="7">
        <f>MROUND(T164-Q164-0.01041669/2,0.01041669)</f>
        <v>0.66666816</v>
      </c>
      <c r="T164" s="14">
        <f>Q166-S165</f>
        <v>40053.46874993</v>
      </c>
      <c r="U164" s="17">
        <f>(T164-INT(T164))</f>
        <v>0.4687499299980118</v>
      </c>
      <c r="V164" s="44">
        <f>T164-INT(T164)</f>
        <v>0.4687499299980118</v>
      </c>
    </row>
    <row r="165" spans="2:26" s="2" customFormat="1" ht="9" customHeight="1">
      <c r="B165" s="25">
        <f aca="true" t="shared" si="78" ref="B165:P165">$S164</f>
        <v>0.66666816</v>
      </c>
      <c r="C165" s="20">
        <f t="shared" si="78"/>
        <v>0.66666816</v>
      </c>
      <c r="D165" s="26">
        <f t="shared" si="78"/>
        <v>0.66666816</v>
      </c>
      <c r="E165" s="27">
        <f t="shared" si="78"/>
        <v>0.66666816</v>
      </c>
      <c r="F165" s="20">
        <f t="shared" si="78"/>
        <v>0.66666816</v>
      </c>
      <c r="G165" s="26">
        <f t="shared" si="78"/>
        <v>0.66666816</v>
      </c>
      <c r="H165" s="27">
        <f t="shared" si="78"/>
        <v>0.66666816</v>
      </c>
      <c r="I165" s="20">
        <f t="shared" si="78"/>
        <v>0.66666816</v>
      </c>
      <c r="J165" s="26">
        <f t="shared" si="78"/>
        <v>0.66666816</v>
      </c>
      <c r="K165" s="27">
        <f t="shared" si="78"/>
        <v>0.66666816</v>
      </c>
      <c r="L165" s="20">
        <f t="shared" si="78"/>
        <v>0.66666816</v>
      </c>
      <c r="M165" s="26">
        <f t="shared" si="78"/>
        <v>0.66666816</v>
      </c>
      <c r="N165" s="27">
        <f t="shared" si="78"/>
        <v>0.66666816</v>
      </c>
      <c r="O165" s="20">
        <f t="shared" si="78"/>
        <v>0.66666816</v>
      </c>
      <c r="P165" s="24">
        <f t="shared" si="78"/>
        <v>0.66666816</v>
      </c>
      <c r="Q165" s="23">
        <f>Q164</f>
        <v>40052.791666666664</v>
      </c>
      <c r="R165" s="15"/>
      <c r="S165" s="8">
        <f>MROUND('Trip Timeline'!Z165+0.01041669/2,0.01041669)</f>
        <v>0.03125007</v>
      </c>
      <c r="T165" s="22">
        <f>T164</f>
        <v>40053.46874993</v>
      </c>
      <c r="U165" s="43" t="str">
        <f>CONCATENATE(ROUND(T164-39965,1),"  ")</f>
        <v>88.5  </v>
      </c>
      <c r="V165" s="19" t="str">
        <f>CONCATENATE(ROUND(T164-39965,1),"  ")</f>
        <v>88.5  </v>
      </c>
      <c r="W165" s="1"/>
      <c r="X165" s="51"/>
      <c r="Y165" s="51"/>
      <c r="Z165" s="51"/>
    </row>
    <row r="166" spans="2:22" ht="12.75">
      <c r="B166" s="30" t="str">
        <f>'Trip Timeline'!X166</f>
        <v>San Francisco, Calif. </v>
      </c>
      <c r="C166" s="28"/>
      <c r="D166" s="28"/>
      <c r="E166" s="28"/>
      <c r="F166" s="28"/>
      <c r="G166" s="28"/>
      <c r="H166" s="28"/>
      <c r="I166" s="28"/>
      <c r="J166" s="28"/>
      <c r="K166" s="28"/>
      <c r="L166" s="28"/>
      <c r="M166" s="28"/>
      <c r="N166" s="28"/>
      <c r="O166" s="28"/>
      <c r="P166" s="29"/>
      <c r="Q166" s="14">
        <f>'Trip Timeline'!Y166</f>
        <v>40053.5</v>
      </c>
      <c r="R166" s="16">
        <f>Q166-INT(Q166)</f>
        <v>0.5</v>
      </c>
      <c r="S166" s="7">
        <f>MROUND(T166-Q166-0.01041669/2,0.01041669)</f>
        <v>2.80208961</v>
      </c>
      <c r="T166" s="14">
        <f>Q168-S167</f>
        <v>40056.31249967334</v>
      </c>
      <c r="U166" s="17">
        <f>(T166-INT(T166))</f>
        <v>0.31249967333860695</v>
      </c>
      <c r="V166" s="44">
        <f>T166-INT(T166)</f>
        <v>0.31249967333860695</v>
      </c>
    </row>
    <row r="167" spans="2:26" s="2" customFormat="1" ht="9" customHeight="1">
      <c r="B167" s="25">
        <f aca="true" t="shared" si="79" ref="B167:P167">$S166</f>
        <v>2.80208961</v>
      </c>
      <c r="C167" s="20">
        <f t="shared" si="79"/>
        <v>2.80208961</v>
      </c>
      <c r="D167" s="26">
        <f t="shared" si="79"/>
        <v>2.80208961</v>
      </c>
      <c r="E167" s="27">
        <f t="shared" si="79"/>
        <v>2.80208961</v>
      </c>
      <c r="F167" s="20">
        <f t="shared" si="79"/>
        <v>2.80208961</v>
      </c>
      <c r="G167" s="26">
        <f t="shared" si="79"/>
        <v>2.80208961</v>
      </c>
      <c r="H167" s="27">
        <f t="shared" si="79"/>
        <v>2.80208961</v>
      </c>
      <c r="I167" s="20">
        <f t="shared" si="79"/>
        <v>2.80208961</v>
      </c>
      <c r="J167" s="26">
        <f t="shared" si="79"/>
        <v>2.80208961</v>
      </c>
      <c r="K167" s="27">
        <f t="shared" si="79"/>
        <v>2.80208961</v>
      </c>
      <c r="L167" s="20">
        <f t="shared" si="79"/>
        <v>2.80208961</v>
      </c>
      <c r="M167" s="26">
        <f t="shared" si="79"/>
        <v>2.80208961</v>
      </c>
      <c r="N167" s="27">
        <f t="shared" si="79"/>
        <v>2.80208961</v>
      </c>
      <c r="O167" s="20">
        <f t="shared" si="79"/>
        <v>2.80208961</v>
      </c>
      <c r="P167" s="24">
        <f t="shared" si="79"/>
        <v>2.80208961</v>
      </c>
      <c r="Q167" s="23">
        <f>Q166</f>
        <v>40053.5</v>
      </c>
      <c r="R167" s="15"/>
      <c r="S167" s="8">
        <f>MROUND('Trip Timeline'!Z167+0.01041669/2,0.01041669)</f>
        <v>0.14583365999999998</v>
      </c>
      <c r="T167" s="22">
        <f>T166</f>
        <v>40056.31249967334</v>
      </c>
      <c r="U167" s="43" t="str">
        <f>CONCATENATE(ROUND(T166-39965,1),"  ")</f>
        <v>91.3  </v>
      </c>
      <c r="V167" s="19" t="str">
        <f>CONCATENATE(ROUND(T166-39965,1),"  ")</f>
        <v>91.3  </v>
      </c>
      <c r="W167" s="1"/>
      <c r="X167" s="51"/>
      <c r="Y167" s="51"/>
      <c r="Z167" s="51"/>
    </row>
    <row r="168" spans="2:22" ht="12.75">
      <c r="B168" s="30" t="str">
        <f>'Trip Timeline'!X168</f>
        <v>Napa Valley, Calif. </v>
      </c>
      <c r="C168" s="28"/>
      <c r="D168" s="28"/>
      <c r="E168" s="28"/>
      <c r="F168" s="28"/>
      <c r="G168" s="28"/>
      <c r="H168" s="28"/>
      <c r="I168" s="28"/>
      <c r="J168" s="28"/>
      <c r="K168" s="28"/>
      <c r="L168" s="28"/>
      <c r="M168" s="28"/>
      <c r="N168" s="28"/>
      <c r="O168" s="28"/>
      <c r="P168" s="29"/>
      <c r="Q168" s="14">
        <f>'Trip Timeline'!Y168</f>
        <v>40056.458333333336</v>
      </c>
      <c r="R168" s="16">
        <f>Q168-INT(Q168)</f>
        <v>0.45833333333575865</v>
      </c>
      <c r="S168" s="7">
        <f>MROUND(T168-Q168-0.01041669/2,0.01041669)</f>
        <v>1.01041893</v>
      </c>
      <c r="T168" s="14">
        <f>Q170-S169</f>
        <v>40057.47916662</v>
      </c>
      <c r="U168" s="17">
        <f>(T168-INT(T168))</f>
        <v>0.47916662000352517</v>
      </c>
      <c r="V168" s="44">
        <f>T168-INT(T168)</f>
        <v>0.47916662000352517</v>
      </c>
    </row>
    <row r="169" spans="2:26" s="2" customFormat="1" ht="9" customHeight="1">
      <c r="B169" s="25">
        <f aca="true" t="shared" si="80" ref="B169:P169">$S168</f>
        <v>1.01041893</v>
      </c>
      <c r="C169" s="20">
        <f t="shared" si="80"/>
        <v>1.01041893</v>
      </c>
      <c r="D169" s="26">
        <f t="shared" si="80"/>
        <v>1.01041893</v>
      </c>
      <c r="E169" s="27">
        <f t="shared" si="80"/>
        <v>1.01041893</v>
      </c>
      <c r="F169" s="20">
        <f t="shared" si="80"/>
        <v>1.01041893</v>
      </c>
      <c r="G169" s="26">
        <f t="shared" si="80"/>
        <v>1.01041893</v>
      </c>
      <c r="H169" s="27">
        <f t="shared" si="80"/>
        <v>1.01041893</v>
      </c>
      <c r="I169" s="20">
        <f t="shared" si="80"/>
        <v>1.01041893</v>
      </c>
      <c r="J169" s="26">
        <f t="shared" si="80"/>
        <v>1.01041893</v>
      </c>
      <c r="K169" s="27">
        <f t="shared" si="80"/>
        <v>1.01041893</v>
      </c>
      <c r="L169" s="20">
        <f t="shared" si="80"/>
        <v>1.01041893</v>
      </c>
      <c r="M169" s="26">
        <f t="shared" si="80"/>
        <v>1.01041893</v>
      </c>
      <c r="N169" s="27">
        <f t="shared" si="80"/>
        <v>1.01041893</v>
      </c>
      <c r="O169" s="20">
        <f t="shared" si="80"/>
        <v>1.01041893</v>
      </c>
      <c r="P169" s="24">
        <f t="shared" si="80"/>
        <v>1.01041893</v>
      </c>
      <c r="Q169" s="23">
        <f>Q168</f>
        <v>40056.458333333336</v>
      </c>
      <c r="R169" s="15"/>
      <c r="S169" s="8">
        <f>MROUND('Trip Timeline'!Z169+0.01041669/2,0.01041669)</f>
        <v>0.02083338</v>
      </c>
      <c r="T169" s="22">
        <f>T168</f>
        <v>40057.47916662</v>
      </c>
      <c r="U169" s="43" t="str">
        <f>CONCATENATE(ROUND(T168-39965,1),"  ")</f>
        <v>92.5  </v>
      </c>
      <c r="V169" s="19" t="str">
        <f>CONCATENATE(ROUND(T168-39965,1),"  ")</f>
        <v>92.5  </v>
      </c>
      <c r="W169" s="1"/>
      <c r="X169" s="51"/>
      <c r="Y169" s="51"/>
      <c r="Z169" s="51"/>
    </row>
    <row r="170" spans="2:22" ht="12.75">
      <c r="B170" s="30" t="str">
        <f>'Trip Timeline'!X170</f>
        <v>Sanoma Valley, Calif. </v>
      </c>
      <c r="C170" s="28"/>
      <c r="D170" s="28"/>
      <c r="E170" s="28"/>
      <c r="F170" s="28"/>
      <c r="G170" s="28"/>
      <c r="H170" s="28"/>
      <c r="I170" s="28"/>
      <c r="J170" s="28"/>
      <c r="K170" s="28"/>
      <c r="L170" s="28"/>
      <c r="M170" s="28"/>
      <c r="N170" s="28"/>
      <c r="O170" s="28"/>
      <c r="P170" s="29"/>
      <c r="Q170" s="14">
        <f>'Trip Timeline'!Y170</f>
        <v>40057.5</v>
      </c>
      <c r="R170" s="16">
        <f>Q170-INT(Q170)</f>
        <v>0.5</v>
      </c>
      <c r="S170" s="7">
        <f>MROUND(T170-Q170-0.01041669/2,0.01041669)</f>
        <v>0.9375020999999999</v>
      </c>
      <c r="T170" s="14">
        <f>Q172-S171</f>
        <v>40058.44791664334</v>
      </c>
      <c r="U170" s="17">
        <f>(T170-INT(T170))</f>
        <v>0.44791664333752124</v>
      </c>
      <c r="V170" s="44">
        <f>T170-INT(T170)</f>
        <v>0.44791664333752124</v>
      </c>
    </row>
    <row r="171" spans="2:26" s="2" customFormat="1" ht="9" customHeight="1">
      <c r="B171" s="25">
        <f aca="true" t="shared" si="81" ref="B171:P171">$S170</f>
        <v>0.9375020999999999</v>
      </c>
      <c r="C171" s="20">
        <f t="shared" si="81"/>
        <v>0.9375020999999999</v>
      </c>
      <c r="D171" s="26">
        <f t="shared" si="81"/>
        <v>0.9375020999999999</v>
      </c>
      <c r="E171" s="27">
        <f t="shared" si="81"/>
        <v>0.9375020999999999</v>
      </c>
      <c r="F171" s="20">
        <f t="shared" si="81"/>
        <v>0.9375020999999999</v>
      </c>
      <c r="G171" s="26">
        <f t="shared" si="81"/>
        <v>0.9375020999999999</v>
      </c>
      <c r="H171" s="27">
        <f t="shared" si="81"/>
        <v>0.9375020999999999</v>
      </c>
      <c r="I171" s="20">
        <f t="shared" si="81"/>
        <v>0.9375020999999999</v>
      </c>
      <c r="J171" s="26">
        <f t="shared" si="81"/>
        <v>0.9375020999999999</v>
      </c>
      <c r="K171" s="27">
        <f t="shared" si="81"/>
        <v>0.9375020999999999</v>
      </c>
      <c r="L171" s="20">
        <f t="shared" si="81"/>
        <v>0.9375020999999999</v>
      </c>
      <c r="M171" s="26">
        <f t="shared" si="81"/>
        <v>0.9375020999999999</v>
      </c>
      <c r="N171" s="27">
        <f t="shared" si="81"/>
        <v>0.9375020999999999</v>
      </c>
      <c r="O171" s="20">
        <f t="shared" si="81"/>
        <v>0.9375020999999999</v>
      </c>
      <c r="P171" s="24">
        <f t="shared" si="81"/>
        <v>0.9375020999999999</v>
      </c>
      <c r="Q171" s="23">
        <f>Q170</f>
        <v>40057.5</v>
      </c>
      <c r="R171" s="15"/>
      <c r="S171" s="8">
        <f>MROUND('Trip Timeline'!Z171+0.01041669/2,0.01041669)</f>
        <v>0.01041669</v>
      </c>
      <c r="T171" s="22">
        <f>T170</f>
        <v>40058.44791664334</v>
      </c>
      <c r="U171" s="43" t="str">
        <f>CONCATENATE(ROUND(T170-39965,1),"  ")</f>
        <v>93.4  </v>
      </c>
      <c r="V171" s="19" t="str">
        <f>CONCATENATE(ROUND(T170-39965,1),"  ")</f>
        <v>93.4  </v>
      </c>
      <c r="W171" s="1"/>
      <c r="X171" s="51"/>
      <c r="Y171" s="51"/>
      <c r="Z171" s="51"/>
    </row>
    <row r="172" spans="2:22" ht="12.75">
      <c r="B172" s="30" t="str">
        <f>'Trip Timeline'!X172</f>
        <v>Pacific Coastal Highway </v>
      </c>
      <c r="C172" s="28"/>
      <c r="D172" s="28"/>
      <c r="E172" s="28"/>
      <c r="F172" s="28"/>
      <c r="G172" s="28"/>
      <c r="H172" s="28"/>
      <c r="I172" s="28"/>
      <c r="J172" s="28"/>
      <c r="K172" s="28"/>
      <c r="L172" s="28"/>
      <c r="M172" s="28"/>
      <c r="N172" s="28"/>
      <c r="O172" s="28"/>
      <c r="P172" s="29"/>
      <c r="Q172" s="14">
        <f>'Trip Timeline'!Y172</f>
        <v>40058.458333333336</v>
      </c>
      <c r="R172" s="16">
        <f>Q172-INT(Q172)</f>
        <v>0.45833333333575865</v>
      </c>
      <c r="S172" s="7">
        <f>MROUND(T172-Q172-0.01041669/2,0.01041669)</f>
        <v>1.9791710999999998</v>
      </c>
      <c r="T172" s="14">
        <f>Q174-S173</f>
        <v>40060.44791664334</v>
      </c>
      <c r="U172" s="17">
        <f>(T172-INT(T172))</f>
        <v>0.44791664333752124</v>
      </c>
      <c r="V172" s="44">
        <f>T172-INT(T172)</f>
        <v>0.44791664333752124</v>
      </c>
    </row>
    <row r="173" spans="2:26" s="2" customFormat="1" ht="9" customHeight="1">
      <c r="B173" s="25">
        <f aca="true" t="shared" si="82" ref="B173:P173">$S172</f>
        <v>1.9791710999999998</v>
      </c>
      <c r="C173" s="20">
        <f t="shared" si="82"/>
        <v>1.9791710999999998</v>
      </c>
      <c r="D173" s="26">
        <f t="shared" si="82"/>
        <v>1.9791710999999998</v>
      </c>
      <c r="E173" s="27">
        <f t="shared" si="82"/>
        <v>1.9791710999999998</v>
      </c>
      <c r="F173" s="20">
        <f t="shared" si="82"/>
        <v>1.9791710999999998</v>
      </c>
      <c r="G173" s="26">
        <f t="shared" si="82"/>
        <v>1.9791710999999998</v>
      </c>
      <c r="H173" s="27">
        <f t="shared" si="82"/>
        <v>1.9791710999999998</v>
      </c>
      <c r="I173" s="20">
        <f t="shared" si="82"/>
        <v>1.9791710999999998</v>
      </c>
      <c r="J173" s="26">
        <f t="shared" si="82"/>
        <v>1.9791710999999998</v>
      </c>
      <c r="K173" s="27">
        <f t="shared" si="82"/>
        <v>1.9791710999999998</v>
      </c>
      <c r="L173" s="20">
        <f t="shared" si="82"/>
        <v>1.9791710999999998</v>
      </c>
      <c r="M173" s="26">
        <f t="shared" si="82"/>
        <v>1.9791710999999998</v>
      </c>
      <c r="N173" s="27">
        <f t="shared" si="82"/>
        <v>1.9791710999999998</v>
      </c>
      <c r="O173" s="20">
        <f t="shared" si="82"/>
        <v>1.9791710999999998</v>
      </c>
      <c r="P173" s="24">
        <f t="shared" si="82"/>
        <v>1.9791710999999998</v>
      </c>
      <c r="Q173" s="23">
        <f>Q172</f>
        <v>40058.458333333336</v>
      </c>
      <c r="R173" s="15"/>
      <c r="S173" s="8">
        <f>MROUND('Trip Timeline'!Z173+0.01041669/2,0.01041669)</f>
        <v>0.01041669</v>
      </c>
      <c r="T173" s="22">
        <f>T172</f>
        <v>40060.44791664334</v>
      </c>
      <c r="U173" s="43" t="str">
        <f>CONCATENATE(ROUND(T172-39965,1),"  ")</f>
        <v>95.4  </v>
      </c>
      <c r="V173" s="19" t="str">
        <f>CONCATENATE(ROUND(T172-39965,1),"  ")</f>
        <v>95.4  </v>
      </c>
      <c r="W173" s="1"/>
      <c r="X173" s="51"/>
      <c r="Y173" s="51"/>
      <c r="Z173" s="51"/>
    </row>
    <row r="174" spans="2:22" ht="12.75">
      <c r="B174" s="30" t="str">
        <f>'Trip Timeline'!X174</f>
        <v>Eugene, Ore. </v>
      </c>
      <c r="C174" s="28"/>
      <c r="D174" s="28"/>
      <c r="E174" s="28"/>
      <c r="F174" s="28"/>
      <c r="G174" s="28"/>
      <c r="H174" s="28"/>
      <c r="I174" s="28"/>
      <c r="J174" s="28"/>
      <c r="K174" s="28"/>
      <c r="L174" s="28"/>
      <c r="M174" s="28"/>
      <c r="N174" s="28"/>
      <c r="O174" s="28"/>
      <c r="P174" s="29"/>
      <c r="Q174" s="14">
        <f>'Trip Timeline'!Y174</f>
        <v>40060.458333333336</v>
      </c>
      <c r="R174" s="16">
        <f>Q174-INT(Q174)</f>
        <v>0.45833333333575865</v>
      </c>
      <c r="S174" s="7">
        <f>MROUND(T174-Q174-0.01041669/2,0.01041669)</f>
        <v>0.57291795</v>
      </c>
      <c r="T174" s="14">
        <f>Q176-S175</f>
        <v>40061.04166573333</v>
      </c>
      <c r="U174" s="17">
        <f>(T174-INT(T174))</f>
        <v>0.04166573333350243</v>
      </c>
      <c r="V174" s="44">
        <f>T174-INT(T174)</f>
        <v>0.04166573333350243</v>
      </c>
    </row>
    <row r="175" spans="2:26" s="2" customFormat="1" ht="9" customHeight="1">
      <c r="B175" s="25">
        <f aca="true" t="shared" si="83" ref="B175:P175">$S174</f>
        <v>0.57291795</v>
      </c>
      <c r="C175" s="20">
        <f t="shared" si="83"/>
        <v>0.57291795</v>
      </c>
      <c r="D175" s="26">
        <f t="shared" si="83"/>
        <v>0.57291795</v>
      </c>
      <c r="E175" s="27">
        <f t="shared" si="83"/>
        <v>0.57291795</v>
      </c>
      <c r="F175" s="20">
        <f t="shared" si="83"/>
        <v>0.57291795</v>
      </c>
      <c r="G175" s="26">
        <f t="shared" si="83"/>
        <v>0.57291795</v>
      </c>
      <c r="H175" s="27">
        <f t="shared" si="83"/>
        <v>0.57291795</v>
      </c>
      <c r="I175" s="20">
        <f t="shared" si="83"/>
        <v>0.57291795</v>
      </c>
      <c r="J175" s="26">
        <f t="shared" si="83"/>
        <v>0.57291795</v>
      </c>
      <c r="K175" s="27">
        <f t="shared" si="83"/>
        <v>0.57291795</v>
      </c>
      <c r="L175" s="20">
        <f t="shared" si="83"/>
        <v>0.57291795</v>
      </c>
      <c r="M175" s="26">
        <f t="shared" si="83"/>
        <v>0.57291795</v>
      </c>
      <c r="N175" s="27">
        <f t="shared" si="83"/>
        <v>0.57291795</v>
      </c>
      <c r="O175" s="20">
        <f t="shared" si="83"/>
        <v>0.57291795</v>
      </c>
      <c r="P175" s="24">
        <f t="shared" si="83"/>
        <v>0.57291795</v>
      </c>
      <c r="Q175" s="23">
        <f>Q174</f>
        <v>40060.458333333336</v>
      </c>
      <c r="R175" s="15"/>
      <c r="S175" s="8">
        <f>MROUND('Trip Timeline'!Z175+0.01041669/2,0.01041669)</f>
        <v>0.41666759999999997</v>
      </c>
      <c r="T175" s="22">
        <f>T174</f>
        <v>40061.04166573333</v>
      </c>
      <c r="U175" s="43" t="str">
        <f>CONCATENATE(ROUND(T174-39965,1),"  ")</f>
        <v>96  </v>
      </c>
      <c r="V175" s="19" t="str">
        <f>CONCATENATE(ROUND(T174-39965,1),"  ")</f>
        <v>96  </v>
      </c>
      <c r="W175" s="1"/>
      <c r="X175" s="51"/>
      <c r="Y175" s="51"/>
      <c r="Z175" s="51"/>
    </row>
    <row r="176" spans="2:22" ht="12.75">
      <c r="B176" s="30" t="str">
        <f>'Trip Timeline'!X176</f>
        <v>Olympic Nat'l Park</v>
      </c>
      <c r="C176" s="28"/>
      <c r="D176" s="28"/>
      <c r="E176" s="28"/>
      <c r="F176" s="28"/>
      <c r="G176" s="28"/>
      <c r="H176" s="28"/>
      <c r="I176" s="28"/>
      <c r="J176" s="28"/>
      <c r="K176" s="28"/>
      <c r="L176" s="28"/>
      <c r="M176" s="28"/>
      <c r="N176" s="28"/>
      <c r="O176" s="28"/>
      <c r="P176" s="29"/>
      <c r="Q176" s="14">
        <f>'Trip Timeline'!Y176</f>
        <v>40061.458333333336</v>
      </c>
      <c r="R176" s="16">
        <f>Q176-INT(Q176)</f>
        <v>0.45833333333575865</v>
      </c>
      <c r="S176" s="7">
        <f>MROUND(T176-Q176-0.01041669/2,0.01041669)</f>
        <v>0.9375020999999999</v>
      </c>
      <c r="T176" s="14">
        <f>Q178-S177</f>
        <v>40062.40624974333</v>
      </c>
      <c r="U176" s="17">
        <f>(T176-INT(T176))</f>
        <v>0.4062497433333192</v>
      </c>
      <c r="V176" s="44">
        <f>T176-INT(T176)</f>
        <v>0.4062497433333192</v>
      </c>
    </row>
    <row r="177" spans="2:26" s="2" customFormat="1" ht="9" customHeight="1">
      <c r="B177" s="25">
        <f aca="true" t="shared" si="84" ref="B177:P177">$S176</f>
        <v>0.9375020999999999</v>
      </c>
      <c r="C177" s="20">
        <f t="shared" si="84"/>
        <v>0.9375020999999999</v>
      </c>
      <c r="D177" s="26">
        <f t="shared" si="84"/>
        <v>0.9375020999999999</v>
      </c>
      <c r="E177" s="27">
        <f t="shared" si="84"/>
        <v>0.9375020999999999</v>
      </c>
      <c r="F177" s="20">
        <f t="shared" si="84"/>
        <v>0.9375020999999999</v>
      </c>
      <c r="G177" s="26">
        <f t="shared" si="84"/>
        <v>0.9375020999999999</v>
      </c>
      <c r="H177" s="27">
        <f t="shared" si="84"/>
        <v>0.9375020999999999</v>
      </c>
      <c r="I177" s="20">
        <f t="shared" si="84"/>
        <v>0.9375020999999999</v>
      </c>
      <c r="J177" s="26">
        <f t="shared" si="84"/>
        <v>0.9375020999999999</v>
      </c>
      <c r="K177" s="27">
        <f t="shared" si="84"/>
        <v>0.9375020999999999</v>
      </c>
      <c r="L177" s="20">
        <f t="shared" si="84"/>
        <v>0.9375020999999999</v>
      </c>
      <c r="M177" s="26">
        <f t="shared" si="84"/>
        <v>0.9375020999999999</v>
      </c>
      <c r="N177" s="27">
        <f t="shared" si="84"/>
        <v>0.9375020999999999</v>
      </c>
      <c r="O177" s="20">
        <f t="shared" si="84"/>
        <v>0.9375020999999999</v>
      </c>
      <c r="P177" s="24">
        <f t="shared" si="84"/>
        <v>0.9375020999999999</v>
      </c>
      <c r="Q177" s="23">
        <f>Q176</f>
        <v>40061.458333333336</v>
      </c>
      <c r="R177" s="15"/>
      <c r="S177" s="8">
        <f>MROUND('Trip Timeline'!Z177+0.01041669/2,0.01041669)</f>
        <v>0.11458358999999999</v>
      </c>
      <c r="T177" s="22">
        <f>T176</f>
        <v>40062.40624974333</v>
      </c>
      <c r="U177" s="43" t="str">
        <f>CONCATENATE(ROUND(T176-39965,1),"  ")</f>
        <v>97.4  </v>
      </c>
      <c r="V177" s="19" t="str">
        <f>CONCATENATE(ROUND(T176-39965,1),"  ")</f>
        <v>97.4  </v>
      </c>
      <c r="W177" s="1"/>
      <c r="X177" s="51"/>
      <c r="Y177" s="51"/>
      <c r="Z177" s="51"/>
    </row>
    <row r="178" spans="2:22" ht="12.75">
      <c r="B178" s="30" t="str">
        <f>'Trip Timeline'!X178</f>
        <v>Seattle, Wa. </v>
      </c>
      <c r="C178" s="28"/>
      <c r="D178" s="28"/>
      <c r="E178" s="28"/>
      <c r="F178" s="28"/>
      <c r="G178" s="28"/>
      <c r="H178" s="28"/>
      <c r="I178" s="28"/>
      <c r="J178" s="28"/>
      <c r="K178" s="28"/>
      <c r="L178" s="28"/>
      <c r="M178" s="28"/>
      <c r="N178" s="28"/>
      <c r="O178" s="28"/>
      <c r="P178" s="29"/>
      <c r="Q178" s="14">
        <f>'Trip Timeline'!Y178</f>
        <v>40062.520833333336</v>
      </c>
      <c r="R178" s="16">
        <f>Q178-INT(Q178)</f>
        <v>0.5208333333357587</v>
      </c>
      <c r="S178" s="7">
        <f>MROUND(T178-Q178-0.01041669/2,0.01041669)</f>
        <v>1.06250238</v>
      </c>
      <c r="T178" s="14">
        <f>Q180-S179</f>
        <v>40063.59374974333</v>
      </c>
      <c r="U178" s="17">
        <f>(T178-INT(T178))</f>
        <v>0.5937497433333192</v>
      </c>
      <c r="V178" s="44">
        <f>T178-INT(T178)</f>
        <v>0.5937497433333192</v>
      </c>
    </row>
    <row r="179" spans="2:26" s="2" customFormat="1" ht="9" customHeight="1">
      <c r="B179" s="25">
        <f aca="true" t="shared" si="85" ref="B179:P179">$S178</f>
        <v>1.06250238</v>
      </c>
      <c r="C179" s="20">
        <f t="shared" si="85"/>
        <v>1.06250238</v>
      </c>
      <c r="D179" s="26">
        <f t="shared" si="85"/>
        <v>1.06250238</v>
      </c>
      <c r="E179" s="27">
        <f t="shared" si="85"/>
        <v>1.06250238</v>
      </c>
      <c r="F179" s="20">
        <f t="shared" si="85"/>
        <v>1.06250238</v>
      </c>
      <c r="G179" s="26">
        <f t="shared" si="85"/>
        <v>1.06250238</v>
      </c>
      <c r="H179" s="27">
        <f t="shared" si="85"/>
        <v>1.06250238</v>
      </c>
      <c r="I179" s="20">
        <f t="shared" si="85"/>
        <v>1.06250238</v>
      </c>
      <c r="J179" s="26">
        <f t="shared" si="85"/>
        <v>1.06250238</v>
      </c>
      <c r="K179" s="27">
        <f t="shared" si="85"/>
        <v>1.06250238</v>
      </c>
      <c r="L179" s="20">
        <f t="shared" si="85"/>
        <v>1.06250238</v>
      </c>
      <c r="M179" s="26">
        <f t="shared" si="85"/>
        <v>1.06250238</v>
      </c>
      <c r="N179" s="27">
        <f t="shared" si="85"/>
        <v>1.06250238</v>
      </c>
      <c r="O179" s="20">
        <f t="shared" si="85"/>
        <v>1.06250238</v>
      </c>
      <c r="P179" s="24">
        <f t="shared" si="85"/>
        <v>1.06250238</v>
      </c>
      <c r="Q179" s="23">
        <f>Q178</f>
        <v>40062.520833333336</v>
      </c>
      <c r="R179" s="15"/>
      <c r="S179" s="8">
        <f>MROUND('Trip Timeline'!Z179+0.01041669/2,0.01041669)</f>
        <v>0.11458358999999999</v>
      </c>
      <c r="T179" s="22">
        <f>T178</f>
        <v>40063.59374974333</v>
      </c>
      <c r="U179" s="43" t="str">
        <f>CONCATENATE(ROUND(T178-39965,1),"  ")</f>
        <v>98.6  </v>
      </c>
      <c r="V179" s="19" t="str">
        <f>CONCATENATE(ROUND(T178-39965,1),"  ")</f>
        <v>98.6  </v>
      </c>
      <c r="W179" s="1"/>
      <c r="X179" s="51"/>
      <c r="Y179" s="51"/>
      <c r="Z179" s="51"/>
    </row>
    <row r="180" spans="2:22" ht="12.75">
      <c r="B180" s="30" t="str">
        <f>'Trip Timeline'!X180</f>
        <v>Portland, Ore. </v>
      </c>
      <c r="C180" s="28"/>
      <c r="D180" s="28"/>
      <c r="E180" s="28"/>
      <c r="F180" s="28"/>
      <c r="G180" s="28"/>
      <c r="H180" s="28"/>
      <c r="I180" s="28"/>
      <c r="J180" s="28"/>
      <c r="K180" s="28"/>
      <c r="L180" s="28"/>
      <c r="M180" s="28"/>
      <c r="N180" s="28"/>
      <c r="O180" s="28"/>
      <c r="P180" s="29"/>
      <c r="Q180" s="14">
        <f>'Trip Timeline'!Y180</f>
        <v>40063.708333333336</v>
      </c>
      <c r="R180" s="16">
        <f>Q180-INT(Q180)</f>
        <v>0.7083333333357587</v>
      </c>
      <c r="S180" s="36" t="s">
        <v>94</v>
      </c>
      <c r="T180" s="37"/>
      <c r="U180" s="41" t="s">
        <v>94</v>
      </c>
      <c r="V180" s="41" t="s">
        <v>94</v>
      </c>
    </row>
    <row r="181" spans="2:22" ht="9" customHeight="1" thickBot="1">
      <c r="B181" s="31" t="str">
        <f aca="true" t="shared" si="86" ref="B181:P181">$S180</f>
        <v>?</v>
      </c>
      <c r="C181" s="21" t="str">
        <f t="shared" si="86"/>
        <v>?</v>
      </c>
      <c r="D181" s="32" t="str">
        <f t="shared" si="86"/>
        <v>?</v>
      </c>
      <c r="E181" s="33" t="str">
        <f t="shared" si="86"/>
        <v>?</v>
      </c>
      <c r="F181" s="21" t="str">
        <f t="shared" si="86"/>
        <v>?</v>
      </c>
      <c r="G181" s="32" t="str">
        <f t="shared" si="86"/>
        <v>?</v>
      </c>
      <c r="H181" s="33" t="str">
        <f t="shared" si="86"/>
        <v>?</v>
      </c>
      <c r="I181" s="21" t="str">
        <f t="shared" si="86"/>
        <v>?</v>
      </c>
      <c r="J181" s="32" t="str">
        <f t="shared" si="86"/>
        <v>?</v>
      </c>
      <c r="K181" s="33" t="str">
        <f t="shared" si="86"/>
        <v>?</v>
      </c>
      <c r="L181" s="21" t="str">
        <f t="shared" si="86"/>
        <v>?</v>
      </c>
      <c r="M181" s="32" t="str">
        <f t="shared" si="86"/>
        <v>?</v>
      </c>
      <c r="N181" s="33" t="str">
        <f t="shared" si="86"/>
        <v>?</v>
      </c>
      <c r="O181" s="21" t="str">
        <f t="shared" si="86"/>
        <v>?</v>
      </c>
      <c r="P181" s="34" t="str">
        <f t="shared" si="86"/>
        <v>?</v>
      </c>
      <c r="Q181" s="35">
        <f>Q180</f>
        <v>40063.708333333336</v>
      </c>
      <c r="R181" s="18"/>
      <c r="S181" s="38"/>
      <c r="T181" s="39"/>
      <c r="U181" s="40"/>
      <c r="V181" s="40"/>
    </row>
  </sheetData>
  <mergeCells count="4">
    <mergeCell ref="T2:U2"/>
    <mergeCell ref="Q2:R2"/>
    <mergeCell ref="B2:P2"/>
    <mergeCell ref="B3:P3"/>
  </mergeCells>
  <conditionalFormatting sqref="R180 U180:V180 R162 R170 R178 U162:V162 U170:V170 U178:V178 U136:V136 U168:V168 U176:V176 R164 R172 R166 R174 U144:V144 R168 R176 U164:V164 U172:V172 U166:V166 U174:V174 R4 U4:V4 U10:V10 R6 R8 R10 U6:V6 U8:V8 R12 R20 R28 R36 R44 R52 R60 R68 R76 R84 R92 R100 R108 R116 R124 R132 R140 R148 R156 U12:V12 U20:V20 U28:V28 U36:V36 U44:V44 U52:V52 U60:V60 U68:V68 U76:V76 U84:V84 U92:V92 U100:V100 U108:V108 U116:V116 U124:V124 U132:V132 U140:V140 U148:V148 U156:V156 U18:V18 U26:V26 U34:V34 U42:V42 U50:V50 U58:V58 U66:V66 U74:V74 U82:V82 U90:V90 U98:V98 U106:V106 U114:V114 U122:V122 U130:V130 U138:V138 U146:V146 U154:V154 R14 R22 R30 R38 R46 R54 R62 R70 R78 R86 R94 R102 R110 R118 R126 R134 R142 R150 R16 R24 R32 R40 R48 R56 R64 R72 R80 R88 R96 R104 R112 R120 R128 R136 R144 R152 R18 R26 R34 R42 R50 R58 R66 R74 R82 R90 R98 R106 R114 R122 R130 R138 R146 R154 U14:V14 U22:V22 U30:V30 U38:V38 U46:V46 U54:V54 U62:V62 U70:V70 U78:V78 U86:V86 U94:V94 U102:V102 U110:V110 U118:V118 U126:V126 U134:V134 U142:V142 U150:V150 U152:V152 U16:V16 U24:V24 U32:V32 U40:V40 U48:V48 U56:V56 U64:V64 U72:V72 U80:V80 U88:V88 U96:V96 U104:V104 U112:V112 U120:V120 U128:V128 R158 R160 U158:V158 U160:V160">
    <cfRule type="cellIs" priority="1" dxfId="0" operator="between" stopIfTrue="1">
      <formula>0.208333333333333</formula>
      <formula>0.458333333333333</formula>
    </cfRule>
    <cfRule type="cellIs" priority="2" dxfId="1" operator="between" stopIfTrue="1">
      <formula>0.458333333333333</formula>
      <formula>0.708333333333333</formula>
    </cfRule>
    <cfRule type="cellIs" priority="3" dxfId="2" operator="between" stopIfTrue="1">
      <formula>0.708333333333333</formula>
      <formula>0.958333333333333</formula>
    </cfRule>
  </conditionalFormatting>
  <conditionalFormatting sqref="S181 S163 S171 S179 S145 S169 S177 S165 S173 S167 S175 S5 S11 S7 S9 S13 S21 S29 S37 S45 S53 S61 S69 S77 S85 S93 S101 S109 S117 S125 S133 S141 S149 S157 S19 S27 S35 S43 S51 S59 S67 S75 S83 S91 S99 S107 S115 S123 S131 S139 S147 S155 S15 S23 S31 S39 S47 S55 S63 S71 S79 S87 S95 S103 S111 S119 S127 S135 S143 S151 S153 S17 S25 S33 S41 S49 S57 S65 S73 S81 S89 S97 S105 S113 S121 S129 S137 S159 S161">
    <cfRule type="cellIs" priority="4" dxfId="3" operator="between" stopIfTrue="1">
      <formula>1/24</formula>
      <formula>2.5/24</formula>
    </cfRule>
    <cfRule type="cellIs" priority="5" dxfId="4" operator="between" stopIfTrue="1">
      <formula>2.5/24</formula>
      <formula>6/24</formula>
    </cfRule>
    <cfRule type="cellIs" priority="6" dxfId="0" operator="greaterThan" stopIfTrue="1">
      <formula>6/24</formula>
    </cfRule>
  </conditionalFormatting>
  <conditionalFormatting sqref="B181 B163 B171 B179 B145 B169 B177 B165 B173 B167 B175 B5 B11 B7 B9 B13 B21 B29 B37 B45 B53 B61 B69 B77 B85 B93 B101 B109 B117 B125 B133 B141 B149 B157 B19 B27 B35 B43 B51 B59 B67 B75 B83 B91 B99 B107 B115 B123 B131 B139 B147 B155 B15 B23 B31 B39 B47 B55 B63 B71 B79 B87 B95 B103 B111 B119 B127 B135 B143 B151 B153 B17 B25 B33 B41 B49 B57 B65 B73 B81 B89 B97 B105 B113 B121 B129 B137 B159 B161">
    <cfRule type="cellIs" priority="7" dxfId="5" operator="between" stopIfTrue="1">
      <formula>0</formula>
      <formula>0.1111</formula>
    </cfRule>
    <cfRule type="cellIs" priority="8" dxfId="6" operator="between" stopIfTrue="1">
      <formula>0.1111</formula>
      <formula>0.2222</formula>
    </cfRule>
    <cfRule type="cellIs" priority="9" dxfId="7" operator="greaterThan" stopIfTrue="1">
      <formula>0.2222</formula>
    </cfRule>
  </conditionalFormatting>
  <conditionalFormatting sqref="C181 C163 C171 C179 C145 C169 C177 C165 C173 C167 C175 C5 C11 C7 C9 C13 C21 C29 C37 C45 C53 C61 C69 C77 C85 C93 C101 C109 C117 C125 C133 C141 C149 C157 C19 C27 C35 C43 C51 C59 C67 C75 C83 C91 C99 C107 C115 C123 C131 C139 C147 C155 C15 C23 C31 C39 C47 C55 C63 C71 C79 C87 C95 C103 C111 C119 C127 C135 C143 C151 C153 C17 C25 C33 C41 C49 C57 C65 C73 C81 C89 C97 C105 C113 C121 C129 C137 C159 C161">
    <cfRule type="cellIs" priority="10" dxfId="5" operator="between" stopIfTrue="1">
      <formula>0.3333</formula>
      <formula>0.4444</formula>
    </cfRule>
    <cfRule type="cellIs" priority="11" dxfId="6" operator="between" stopIfTrue="1">
      <formula>0.4444</formula>
      <formula>0.5555</formula>
    </cfRule>
    <cfRule type="cellIs" priority="12" dxfId="7" operator="greaterThan" stopIfTrue="1">
      <formula>0.5555</formula>
    </cfRule>
  </conditionalFormatting>
  <conditionalFormatting sqref="G181 G163 G171 G179 G145 G169 G177 G165 G173 G167 G175 G5 G11 G7 G9 G13 G21 G29 G37 G45 G53 G61 G69 G77 G85 G93 G101 G109 G117 G125 G133 G141 G149 G157 G19 G27 G35 G43 G51 G59 G67 G75 G83 G91 G99 G107 G115 G123 G131 G139 G147 G155 G15 G23 G31 G39 G47 G55 G63 G71 G79 G87 G95 G103 G111 G119 G127 G135 G143 G151 G153 G17 G25 G33 G41 G49 G57 G65 G73 G81 G89 G97 G105 G113 G121 G129 G137 G159 G161">
    <cfRule type="cellIs" priority="13" dxfId="5" operator="between" stopIfTrue="1">
      <formula>1.6666</formula>
      <formula>1.7777</formula>
    </cfRule>
    <cfRule type="cellIs" priority="14" dxfId="6" operator="between" stopIfTrue="1">
      <formula>1.7777</formula>
      <formula>1.8888</formula>
    </cfRule>
    <cfRule type="cellIs" priority="15" dxfId="7" operator="greaterThan" stopIfTrue="1">
      <formula>1.8888</formula>
    </cfRule>
  </conditionalFormatting>
  <conditionalFormatting sqref="D181 D163 D171 D179 D145 D169 D177 D165 D173 D167 D175 D5 D11 D7 D9 D13 D21 D29 D37 D45 D53 D61 D69 D77 D85 D93 D101 D109 D117 D125 D133 D141 D149 D157 D19 D27 D35 D43 D51 D59 D67 D75 D83 D91 D99 D107 D115 D123 D131 D139 D147 D155 D15 D23 D31 D39 D47 D55 D63 D71 D79 D87 D95 D103 D111 D119 D127 D135 D143 D151 D153 D17 D25 D33 D41 D49 D57 D65 D73 D81 D89 D97 D105 D113 D121 D129 D137 D159 D161">
    <cfRule type="cellIs" priority="16" dxfId="5" operator="between" stopIfTrue="1">
      <formula>0.6666</formula>
      <formula>0.7777</formula>
    </cfRule>
    <cfRule type="cellIs" priority="17" dxfId="6" operator="between" stopIfTrue="1">
      <formula>0.7777</formula>
      <formula>0.8888</formula>
    </cfRule>
    <cfRule type="cellIs" priority="18" dxfId="7" operator="greaterThan" stopIfTrue="1">
      <formula>0.8888</formula>
    </cfRule>
  </conditionalFormatting>
  <conditionalFormatting sqref="E181 E163 E171 E179 E145 E169 E177 E165 E173 E167 E175 E5 E11 E7 E9 E13 E21 E29 E37 E45 E53 E61 E69 E77 E85 E93 E101 E109 E117 E125 E133 E141 E149 E157 E19 E27 E35 E43 E51 E59 E67 E75 E83 E91 E99 E107 E115 E123 E131 E139 E147 E155 E15 E23 E31 E39 E47 E55 E63 E71 E79 E87 E95 E103 E111 E119 E127 E135 E143 E151 E153 E17 E25 E33 E41 E49 E57 E65 E73 E81 E89 E97 E105 E113 E121 E129 E137 E159 E161">
    <cfRule type="cellIs" priority="19" dxfId="5" operator="between" stopIfTrue="1">
      <formula>1</formula>
      <formula>1.1111</formula>
    </cfRule>
    <cfRule type="cellIs" priority="20" dxfId="6" operator="between" stopIfTrue="1">
      <formula>1.1111</formula>
      <formula>1.2222</formula>
    </cfRule>
    <cfRule type="cellIs" priority="21" dxfId="7" operator="greaterThan" stopIfTrue="1">
      <formula>1.2222</formula>
    </cfRule>
  </conditionalFormatting>
  <conditionalFormatting sqref="F181 F163 F171 F179 F145 F169 F177 F165 F173 F167 F175 F5 F11 F7 F9 F13 F21 F29 F37 F45 F53 F61 F69 F77 F85 F93 F101 F109 F117 F125 F133 F141 F149 F157 F19 F27 F35 F43 F51 F59 F67 F75 F83 F91 F99 F107 F115 F123 F131 F139 F147 F155 F15 F23 F31 F39 F47 F55 F63 F71 F79 F87 F95 F103 F111 F119 F127 F135 F143 F151 F153 F17 F25 F33 F41 F49 F57 F65 F73 F81 F89 F97 F105 F113 F121 F129 F137 F159 F161">
    <cfRule type="cellIs" priority="22" dxfId="5" operator="between" stopIfTrue="1">
      <formula>1.3333</formula>
      <formula>1.4444</formula>
    </cfRule>
    <cfRule type="cellIs" priority="23" dxfId="6" operator="between" stopIfTrue="1">
      <formula>1.4444</formula>
      <formula>1.5555</formula>
    </cfRule>
    <cfRule type="cellIs" priority="24" dxfId="7" operator="greaterThan" stopIfTrue="1">
      <formula>1.5555</formula>
    </cfRule>
  </conditionalFormatting>
  <conditionalFormatting sqref="H181 H163 H171 H179 H145 H169 H177 H165 H173 H167 H175 H5 H11 H7 H9 H13 H21 H29 H37 H45 H53 H61 H69 H77 H85 H93 H101 H109 H117 H125 H133 H141 H149 H157 H19 H27 H35 H43 H51 H59 H67 H75 H83 H91 H99 H107 H115 H123 H131 H139 H147 H155 H15 H23 H31 H39 H47 H55 H63 H71 H79 H87 H95 H103 H111 H119 H127 H135 H143 H151 H153 H17 H25 H33 H41 H49 H57 H65 H73 H81 H89 H97 H105 H113 H121 H129 H137 H159 H161">
    <cfRule type="cellIs" priority="25" dxfId="5" operator="between" stopIfTrue="1">
      <formula>2</formula>
      <formula>2.1111</formula>
    </cfRule>
    <cfRule type="cellIs" priority="26" dxfId="6" operator="between" stopIfTrue="1">
      <formula>2.1111</formula>
      <formula>2.2222</formula>
    </cfRule>
    <cfRule type="cellIs" priority="27" dxfId="7" operator="greaterThan" stopIfTrue="1">
      <formula>2.2222</formula>
    </cfRule>
  </conditionalFormatting>
  <conditionalFormatting sqref="I181 I163 I171 I179 I145 I169 I177 I165 I173 I167 I175 I5 I11 I7 I9 I13 I21 I29 I37 I45 I53 I61 I69 I77 I85 I93 I101 I109 I117 I125 I133 I141 I149 I157 I19 I27 I35 I43 I51 I59 I67 I75 I83 I91 I99 I107 I115 I123 I131 I139 I147 I155 I15 I23 I31 I39 I47 I55 I63 I71 I79 I87 I95 I103 I111 I119 I127 I135 I143 I151 I153 I17 I25 I33 I41 I49 I57 I65 I73 I81 I89 I97 I105 I113 I121 I129 I137 I159 I161">
    <cfRule type="cellIs" priority="28" dxfId="5" operator="between" stopIfTrue="1">
      <formula>2.3333</formula>
      <formula>2.4444</formula>
    </cfRule>
    <cfRule type="cellIs" priority="29" dxfId="6" operator="between" stopIfTrue="1">
      <formula>2.4444</formula>
      <formula>2.5555</formula>
    </cfRule>
    <cfRule type="cellIs" priority="30" dxfId="7" operator="greaterThan" stopIfTrue="1">
      <formula>2.5555</formula>
    </cfRule>
  </conditionalFormatting>
  <conditionalFormatting sqref="J181 J163 J171 J179 J145 J169 J177 J165 J173 J167 J175 J5 J11 J7 J9 J13 J21 J29 J37 J45 J53 J61 J69 J77 J85 J93 J101 J109 J117 J125 J133 J141 J149 J157 J19 J27 J35 J43 J51 J59 J67 J75 J83 J91 J99 J107 J115 J123 J131 J139 J147 J155 J15 J23 J31 J39 J47 J55 J63 J71 J79 J87 J95 J103 J111 J119 J127 J135 J143 J151 J153 J17 J25 J33 J41 J49 J57 J65 J73 J81 J89 J97 J105 J113 J121 J129 J137 J159 J161">
    <cfRule type="cellIs" priority="31" dxfId="5" operator="between" stopIfTrue="1">
      <formula>2.6666</formula>
      <formula>2.7777</formula>
    </cfRule>
    <cfRule type="cellIs" priority="32" dxfId="6" operator="between" stopIfTrue="1">
      <formula>2.7777</formula>
      <formula>2.8888</formula>
    </cfRule>
    <cfRule type="cellIs" priority="33" dxfId="7" operator="greaterThan" stopIfTrue="1">
      <formula>2.8888</formula>
    </cfRule>
  </conditionalFormatting>
  <conditionalFormatting sqref="K181 K163 K171 K179 K145 K169 K177 K165 K173 K167 K175 K5 K11 K7 K9 K13 K21 K29 K37 K45 K53 K61 K69 K77 K85 K93 K101 K109 K117 K125 K133 K141 K149 K157 K19 K27 K35 K43 K51 K59 K67 K75 K83 K91 K99 K107 K115 K123 K131 K139 K147 K155 K15 K23 K31 K39 K47 K55 K63 K71 K79 K87 K95 K103 K111 K119 K127 K135 K143 K151 K153 K17 K25 K33 K41 K49 K57 K65 K73 K81 K89 K97 K105 K113 K121 K129 K137 K159 K161">
    <cfRule type="cellIs" priority="34" dxfId="5" operator="between" stopIfTrue="1">
      <formula>3</formula>
      <formula>3.1111</formula>
    </cfRule>
    <cfRule type="cellIs" priority="35" dxfId="6" operator="between" stopIfTrue="1">
      <formula>3.1111</formula>
      <formula>3.2222</formula>
    </cfRule>
    <cfRule type="cellIs" priority="36" dxfId="7" operator="greaterThan" stopIfTrue="1">
      <formula>3.2222</formula>
    </cfRule>
  </conditionalFormatting>
  <conditionalFormatting sqref="L181 L163 L171 L179 L145 L169 L177 L165 L173 L167 L175 L5 L11 L7 L9 L13 L21 L29 L37 L45 L53 L61 L69 L77 L85 L93 L101 L109 L117 L125 L133 L141 L149 L157 L19 L27 L35 L43 L51 L59 L67 L75 L83 L91 L99 L107 L115 L123 L131 L139 L147 L155 L15 L23 L31 L39 L47 L55 L63 L71 L79 L87 L95 L103 L111 L119 L127 L135 L143 L151 L153 L17 L25 L33 L41 L49 L57 L65 L73 L81 L89 L97 L105 L113 L121 L129 L137 L159 L161">
    <cfRule type="cellIs" priority="37" dxfId="5" operator="between" stopIfTrue="1">
      <formula>3.3333</formula>
      <formula>3.4444</formula>
    </cfRule>
    <cfRule type="cellIs" priority="38" dxfId="6" operator="between" stopIfTrue="1">
      <formula>3.4444</formula>
      <formula>3.5555</formula>
    </cfRule>
    <cfRule type="cellIs" priority="39" dxfId="7" operator="greaterThan" stopIfTrue="1">
      <formula>3.5555</formula>
    </cfRule>
  </conditionalFormatting>
  <conditionalFormatting sqref="M181 M163 M171 M179 M145 M169 M177 M165 M173 M167 M175 M5 M11 M7 M9 M13 M21 M29 M37 M45 M53 M61 M69 M77 M85 M93 M101 M109 M117 M125 M133 M141 M149 M157 M19 M27 M35 M43 M51 M59 M67 M75 M83 M91 M99 M107 M115 M123 M131 M139 M147 M155 M15 M23 M31 M39 M47 M55 M63 M71 M79 M87 M95 M103 M111 M119 M127 M135 M143 M151 M153 M17 M25 M33 M41 M49 M57 M65 M73 M81 M89 M97 M105 M113 M121 M129 M137 M159 M161">
    <cfRule type="cellIs" priority="40" dxfId="5" operator="between" stopIfTrue="1">
      <formula>3.6666</formula>
      <formula>3.7777</formula>
    </cfRule>
    <cfRule type="cellIs" priority="41" dxfId="6" operator="between" stopIfTrue="1">
      <formula>3.7777</formula>
      <formula>3.8888</formula>
    </cfRule>
    <cfRule type="cellIs" priority="42" dxfId="7" operator="greaterThan" stopIfTrue="1">
      <formula>3.8888</formula>
    </cfRule>
  </conditionalFormatting>
  <conditionalFormatting sqref="N181 N163 N171 N179 N145 N169 N177 N165 N173 N167 N175 N5 N11 N7 N9 N13 N21 N29 N37 N45 N53 N61 N69 N77 N85 N93 N101 N109 N117 N125 N133 N141 N149 N157 N19 N27 N35 N43 N51 N59 N67 N75 N83 N91 N99 N107 N115 N123 N131 N139 N147 N155 N15 N23 N31 N39 N47 N55 N63 N71 N79 N87 N95 N103 N111 N119 N127 N135 N143 N151 N153 N17 N25 N33 N41 N49 N57 N65 N73 N81 N89 N97 N105 N113 N121 N129 N137 N159 N161">
    <cfRule type="cellIs" priority="43" dxfId="5" operator="between" stopIfTrue="1">
      <formula>4</formula>
      <formula>4.1111</formula>
    </cfRule>
    <cfRule type="cellIs" priority="44" dxfId="6" operator="between" stopIfTrue="1">
      <formula>4.1111</formula>
      <formula>4.2222</formula>
    </cfRule>
    <cfRule type="cellIs" priority="45" dxfId="7" operator="greaterThan" stopIfTrue="1">
      <formula>4.2222</formula>
    </cfRule>
  </conditionalFormatting>
  <conditionalFormatting sqref="O181 O163 O171 O179 O145 O169 O177 O165 O173 O167 O175 O5 O11 O7 O9 O13 O21 O29 O37 O45 O53 O61 O69 O77 O85 O93 O101 O109 O117 O125 O133 O141 O149 O157 O19 O27 O35 O43 O51 O59 O67 O75 O83 O91 O99 O107 O115 O123 O131 O139 O147 O155 O15 O23 O31 O39 O47 O55 O63 O71 O79 O87 O95 O103 O111 O119 O127 O135 O143 O151 O153 O17 O25 O33 O41 O49 O57 O65 O73 O81 O89 O97 O105 O113 O121 O129 O137 O159 O161">
    <cfRule type="cellIs" priority="46" dxfId="5" operator="between" stopIfTrue="1">
      <formula>4.3333</formula>
      <formula>4.4444</formula>
    </cfRule>
    <cfRule type="cellIs" priority="47" dxfId="6" operator="between" stopIfTrue="1">
      <formula>4.4444</formula>
      <formula>4.5555</formula>
    </cfRule>
    <cfRule type="cellIs" priority="48" dxfId="7" operator="greaterThan" stopIfTrue="1">
      <formula>4.5555</formula>
    </cfRule>
  </conditionalFormatting>
  <conditionalFormatting sqref="P181 P163 P171 P179 P145 P169 P177 P165 P173 P167 P175 P5 P11 P7 P9 P13 P21 P29 P37 P45 P53 P61 P69 P77 P85 P93 P101 P109 P117 P125 P133 P141 P149 P157 P19 P27 P35 P43 P51 P59 P67 P75 P83 P91 P99 P107 P115 P123 P131 P139 P147 P155 P15 P23 P31 P39 P47 P55 P63 P71 P79 P87 P95 P103 P111 P119 P127 P135 P143 P151 P153 P17 P25 P33 P41 P49 P57 P65 P73 P81 P89 P97 P105 P113 P121 P129 P137 P159 P161">
    <cfRule type="cellIs" priority="49" dxfId="5" operator="between" stopIfTrue="1">
      <formula>4.6666</formula>
      <formula>4.7777</formula>
    </cfRule>
    <cfRule type="cellIs" priority="50" dxfId="6" operator="between" stopIfTrue="1">
      <formula>4.7777</formula>
      <formula>4.8888</formula>
    </cfRule>
    <cfRule type="cellIs" priority="51" dxfId="7" operator="greaterThan" stopIfTrue="1">
      <formula>4.8888</formula>
    </cfRule>
  </conditionalFormatting>
  <printOptions/>
  <pageMargins left="0.75" right="0.75" top="1" bottom="1" header="0.5" footer="0.5"/>
  <pageSetup horizontalDpi="600" verticalDpi="600" orientation="portrait" scale="87" r:id="rId3"/>
  <rowBreaks count="2" manualBreakCount="2">
    <brk id="63" max="34" man="1"/>
    <brk id="129" max="34" man="1"/>
  </rowBreaks>
  <ignoredErrors>
    <ignoredError sqref="S177"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Merrill Lynch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slovelac</dc:creator>
  <cp:keywords/>
  <dc:description/>
  <cp:lastModifiedBy>jsalvucc</cp:lastModifiedBy>
  <cp:lastPrinted>2009-02-19T22:29:01Z</cp:lastPrinted>
  <dcterms:created xsi:type="dcterms:W3CDTF">2008-12-08T15:54:18Z</dcterms:created>
  <dcterms:modified xsi:type="dcterms:W3CDTF">2009-03-24T18:15:07Z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-1265747938</vt:i4>
  </property>
  <property fmtid="{D5CDD505-2E9C-101B-9397-08002B2CF9AE}" pid="3" name="_EmailSubject">
    <vt:lpwstr>RE: </vt:lpwstr>
  </property>
  <property fmtid="{D5CDD505-2E9C-101B-9397-08002B2CF9AE}" pid="4" name="_AuthorEmail">
    <vt:lpwstr>Joseph_Salvucci@ml.com</vt:lpwstr>
  </property>
  <property fmtid="{D5CDD505-2E9C-101B-9397-08002B2CF9AE}" pid="5" name="_AuthorEmailDisplayName">
    <vt:lpwstr>Salvucci, Joseph (USPC.PCS&amp;T.Hopewell)</vt:lpwstr>
  </property>
  <property fmtid="{D5CDD505-2E9C-101B-9397-08002B2CF9AE}" pid="6" name="_PreviousAdHocReviewCycleID">
    <vt:i4>2012605378</vt:i4>
  </property>
  <property fmtid="{D5CDD505-2E9C-101B-9397-08002B2CF9AE}" pid="7" name="_ReviewingToolsShownOnce">
    <vt:lpwstr/>
  </property>
</Properties>
</file>